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Jana\Průchová\2021\01 Planá ÚK5\ÚK 5 na dotace 9.4.2021\"/>
    </mc:Choice>
  </mc:AlternateContent>
  <bookViews>
    <workbookView xWindow="0" yWindow="0" windowWidth="0" windowHeight="0"/>
  </bookViews>
  <sheets>
    <sheet name="Rekapitulace stavby" sheetId="1" r:id="rId1"/>
    <sheet name="SO 101 - Veřejné prostran..." sheetId="2" r:id="rId2"/>
    <sheet name="SO 102 - Veřejné prostran..." sheetId="3" r:id="rId3"/>
    <sheet name="VON - Vedlejší a ostatn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101 - Veřejné prostran...'!$C$86:$K$219</definedName>
    <definedName name="_xlnm.Print_Area" localSheetId="1">'SO 101 - Veřejné prostran...'!$C$4:$J$39,'SO 101 - Veřejné prostran...'!$C$45:$J$68,'SO 101 - Veřejné prostran...'!$C$74:$K$219</definedName>
    <definedName name="_xlnm.Print_Titles" localSheetId="1">'SO 101 - Veřejné prostran...'!$86:$86</definedName>
    <definedName name="_xlnm._FilterDatabase" localSheetId="2" hidden="1">'SO 102 - Veřejné prostran...'!$C$84:$K$170</definedName>
    <definedName name="_xlnm.Print_Area" localSheetId="2">'SO 102 - Veřejné prostran...'!$C$4:$J$39,'SO 102 - Veřejné prostran...'!$C$45:$J$66,'SO 102 - Veřejné prostran...'!$C$72:$K$170</definedName>
    <definedName name="_xlnm.Print_Titles" localSheetId="2">'SO 102 - Veřejné prostran...'!$84:$84</definedName>
    <definedName name="_xlnm._FilterDatabase" localSheetId="3" hidden="1">'VON - Vedlejší a ostatní ...'!$C$79:$K$92</definedName>
    <definedName name="_xlnm.Print_Area" localSheetId="3">'VON - Vedlejší a ostatní ...'!$C$4:$J$39,'VON - Vedlejší a ostatní ...'!$C$45:$J$61,'VON - Vedlejší a ostatní ...'!$C$67:$K$92</definedName>
    <definedName name="_xlnm.Print_Titles" localSheetId="3">'VON - Vedlejší a ostatní ...'!$79:$79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90"/>
  <c r="BH90"/>
  <c r="BG90"/>
  <c r="BF90"/>
  <c r="T90"/>
  <c r="R90"/>
  <c r="P90"/>
  <c r="BI87"/>
  <c r="BH87"/>
  <c r="BG87"/>
  <c r="BF87"/>
  <c r="T87"/>
  <c r="R87"/>
  <c r="P87"/>
  <c r="BI82"/>
  <c r="BH82"/>
  <c r="BG82"/>
  <c r="BF82"/>
  <c r="T82"/>
  <c r="R82"/>
  <c r="P82"/>
  <c r="J77"/>
  <c r="J76"/>
  <c r="F76"/>
  <c r="F74"/>
  <c r="E72"/>
  <c r="J55"/>
  <c r="J54"/>
  <c r="F54"/>
  <c r="F52"/>
  <c r="E50"/>
  <c r="J18"/>
  <c r="E18"/>
  <c r="F55"/>
  <c r="J17"/>
  <c r="J12"/>
  <c r="J74"/>
  <c r="E7"/>
  <c r="E70"/>
  <c i="3" r="J37"/>
  <c r="J36"/>
  <c i="1" r="AY56"/>
  <c i="3" r="J35"/>
  <c i="1" r="AX56"/>
  <c i="3" r="BI170"/>
  <c r="BH170"/>
  <c r="BG170"/>
  <c r="BF170"/>
  <c r="T170"/>
  <c r="T169"/>
  <c r="R170"/>
  <c r="R169"/>
  <c r="P170"/>
  <c r="P169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6"/>
  <c r="BH146"/>
  <c r="BG146"/>
  <c r="BF146"/>
  <c r="T146"/>
  <c r="R146"/>
  <c r="P146"/>
  <c r="BI141"/>
  <c r="BH141"/>
  <c r="BG141"/>
  <c r="BF141"/>
  <c r="T141"/>
  <c r="T140"/>
  <c r="R141"/>
  <c r="R140"/>
  <c r="P141"/>
  <c r="P140"/>
  <c r="BI135"/>
  <c r="BH135"/>
  <c r="BG135"/>
  <c r="BF135"/>
  <c r="T135"/>
  <c r="R135"/>
  <c r="P135"/>
  <c r="BI132"/>
  <c r="BH132"/>
  <c r="BG132"/>
  <c r="BF132"/>
  <c r="T132"/>
  <c r="R132"/>
  <c r="P132"/>
  <c r="BI127"/>
  <c r="BH127"/>
  <c r="BG127"/>
  <c r="BF127"/>
  <c r="T127"/>
  <c r="R127"/>
  <c r="P127"/>
  <c r="BI122"/>
  <c r="BH122"/>
  <c r="BG122"/>
  <c r="BF122"/>
  <c r="T122"/>
  <c r="R122"/>
  <c r="P122"/>
  <c r="BI117"/>
  <c r="BH117"/>
  <c r="BG117"/>
  <c r="BF117"/>
  <c r="T117"/>
  <c r="R117"/>
  <c r="P117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100"/>
  <c r="BH100"/>
  <c r="BG100"/>
  <c r="BF100"/>
  <c r="T100"/>
  <c r="R100"/>
  <c r="P100"/>
  <c r="BI96"/>
  <c r="BH96"/>
  <c r="BG96"/>
  <c r="BF96"/>
  <c r="T96"/>
  <c r="R96"/>
  <c r="P96"/>
  <c r="BI92"/>
  <c r="BH92"/>
  <c r="BG92"/>
  <c r="BF92"/>
  <c r="T92"/>
  <c r="R92"/>
  <c r="P92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48"/>
  <c i="2" r="J37"/>
  <c r="J36"/>
  <c i="1" r="AY55"/>
  <c i="2" r="J35"/>
  <c i="1" r="AX55"/>
  <c i="2" r="BI219"/>
  <c r="BH219"/>
  <c r="BG219"/>
  <c r="BF219"/>
  <c r="T219"/>
  <c r="T218"/>
  <c r="R219"/>
  <c r="R218"/>
  <c r="P219"/>
  <c r="P218"/>
  <c r="BI215"/>
  <c r="BH215"/>
  <c r="BG215"/>
  <c r="BF215"/>
  <c r="T215"/>
  <c r="R215"/>
  <c r="P215"/>
  <c r="BI212"/>
  <c r="BH212"/>
  <c r="BG212"/>
  <c r="BF212"/>
  <c r="T212"/>
  <c r="R212"/>
  <c r="P212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3"/>
  <c r="BH173"/>
  <c r="BG173"/>
  <c r="BF173"/>
  <c r="T173"/>
  <c r="T172"/>
  <c r="R173"/>
  <c r="R172"/>
  <c r="P173"/>
  <c r="P172"/>
  <c r="BI168"/>
  <c r="BH168"/>
  <c r="BG168"/>
  <c r="BF168"/>
  <c r="T168"/>
  <c r="T167"/>
  <c r="R168"/>
  <c r="R167"/>
  <c r="P168"/>
  <c r="P167"/>
  <c r="BI162"/>
  <c r="BH162"/>
  <c r="BG162"/>
  <c r="BF162"/>
  <c r="T162"/>
  <c r="R162"/>
  <c r="P162"/>
  <c r="BI159"/>
  <c r="BH159"/>
  <c r="BG159"/>
  <c r="BF159"/>
  <c r="T159"/>
  <c r="R159"/>
  <c r="P159"/>
  <c r="BI154"/>
  <c r="BH154"/>
  <c r="BG154"/>
  <c r="BF154"/>
  <c r="T154"/>
  <c r="R154"/>
  <c r="P154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55"/>
  <c r="J17"/>
  <c r="J12"/>
  <c r="J52"/>
  <c r="E7"/>
  <c r="E77"/>
  <c i="1" r="L50"/>
  <c r="AM50"/>
  <c r="AM49"/>
  <c r="L49"/>
  <c r="AM47"/>
  <c r="L47"/>
  <c r="L45"/>
  <c r="L44"/>
  <c i="3" r="J160"/>
  <c r="BK150"/>
  <c r="BK127"/>
  <c r="J108"/>
  <c i="2" r="J219"/>
  <c r="BK202"/>
  <c r="J178"/>
  <c r="BK131"/>
  <c i="4" r="BK87"/>
  <c i="3" r="BK170"/>
  <c r="J150"/>
  <c r="J132"/>
  <c r="BK92"/>
  <c i="2" r="J208"/>
  <c r="J198"/>
  <c r="J154"/>
  <c r="BK136"/>
  <c r="J94"/>
  <c i="3" r="BK96"/>
  <c i="2" r="BK198"/>
  <c r="J173"/>
  <c r="J127"/>
  <c r="J102"/>
  <c r="J190"/>
  <c r="J159"/>
  <c r="J139"/>
  <c r="J115"/>
  <c r="BK94"/>
  <c i="3" r="J170"/>
  <c r="BK146"/>
  <c r="BK132"/>
  <c r="BK104"/>
  <c i="2" r="J215"/>
  <c r="J182"/>
  <c r="J136"/>
  <c i="4" r="BK90"/>
  <c i="3" r="BK160"/>
  <c r="J146"/>
  <c r="J127"/>
  <c r="BK112"/>
  <c r="BK88"/>
  <c i="2" r="J205"/>
  <c r="BK186"/>
  <c r="J142"/>
  <c r="J107"/>
  <c i="3" r="BK108"/>
  <c r="J88"/>
  <c i="2" r="BK178"/>
  <c r="BK154"/>
  <c r="BK208"/>
  <c r="BK173"/>
  <c r="BK145"/>
  <c r="BK127"/>
  <c r="BK102"/>
  <c i="4" r="J90"/>
  <c i="3" r="J157"/>
  <c r="BK141"/>
  <c r="J122"/>
  <c r="BK100"/>
  <c i="2" r="J212"/>
  <c r="J194"/>
  <c r="BK149"/>
  <c r="BK107"/>
  <c i="4" r="J87"/>
  <c i="3" r="J154"/>
  <c r="J141"/>
  <c r="BK122"/>
  <c r="J100"/>
  <c i="2" r="BK215"/>
  <c r="J202"/>
  <c r="J162"/>
  <c r="J145"/>
  <c r="BK111"/>
  <c i="3" r="J112"/>
  <c r="J92"/>
  <c i="2" r="BK182"/>
  <c r="BK162"/>
  <c r="BK119"/>
  <c r="BK194"/>
  <c r="J168"/>
  <c r="BK142"/>
  <c r="J123"/>
  <c r="J111"/>
  <c r="J90"/>
  <c i="4" r="BK82"/>
  <c i="3" r="BK154"/>
  <c r="J135"/>
  <c r="BK117"/>
  <c i="2" r="BK219"/>
  <c r="BK205"/>
  <c r="BK190"/>
  <c r="BK139"/>
  <c r="J98"/>
  <c i="4" r="J82"/>
  <c i="3" r="BK157"/>
  <c r="BK135"/>
  <c r="J117"/>
  <c r="J96"/>
  <c i="2" r="BK212"/>
  <c r="BK168"/>
  <c r="J149"/>
  <c r="BK115"/>
  <c r="BK90"/>
  <c i="3" r="J104"/>
  <c i="2" r="J186"/>
  <c r="BK159"/>
  <c r="BK123"/>
  <c i="1" r="AS54"/>
  <c i="2" r="J131"/>
  <c r="J119"/>
  <c r="BK98"/>
  <c l="1" r="T89"/>
  <c r="T135"/>
  <c r="R148"/>
  <c r="BK177"/>
  <c r="J177"/>
  <c r="J66"/>
  <c r="R89"/>
  <c r="R135"/>
  <c r="T148"/>
  <c r="T177"/>
  <c r="BK89"/>
  <c r="BK135"/>
  <c r="J135"/>
  <c r="J62"/>
  <c r="BK148"/>
  <c r="J148"/>
  <c r="J63"/>
  <c r="R177"/>
  <c i="3" r="BK87"/>
  <c r="P87"/>
  <c r="T87"/>
  <c r="P116"/>
  <c r="R116"/>
  <c r="BK145"/>
  <c r="J145"/>
  <c r="J64"/>
  <c r="P145"/>
  <c r="T145"/>
  <c i="2" r="P89"/>
  <c r="P135"/>
  <c r="P148"/>
  <c r="P177"/>
  <c i="3" r="R87"/>
  <c r="BK116"/>
  <c r="J116"/>
  <c r="J62"/>
  <c r="T116"/>
  <c r="R145"/>
  <c i="4" r="BK81"/>
  <c r="J81"/>
  <c r="J60"/>
  <c r="P81"/>
  <c r="P80"/>
  <c i="1" r="AU57"/>
  <c i="4" r="R81"/>
  <c r="R80"/>
  <c r="T81"/>
  <c r="T80"/>
  <c i="2" r="F84"/>
  <c r="BE149"/>
  <c r="BE159"/>
  <c r="BE182"/>
  <c r="BE198"/>
  <c r="BE212"/>
  <c r="BK172"/>
  <c r="J172"/>
  <c r="J65"/>
  <c r="BK218"/>
  <c r="J218"/>
  <c r="J67"/>
  <c i="3" r="E75"/>
  <c i="2" r="E48"/>
  <c r="BE102"/>
  <c r="BE107"/>
  <c r="BE111"/>
  <c r="BE131"/>
  <c r="BE136"/>
  <c r="BE139"/>
  <c r="BE145"/>
  <c r="BE186"/>
  <c r="BE202"/>
  <c r="BE205"/>
  <c r="BE208"/>
  <c i="3" r="BE92"/>
  <c r="BE104"/>
  <c i="2" r="J81"/>
  <c r="BE98"/>
  <c r="BE123"/>
  <c r="BE127"/>
  <c r="BE154"/>
  <c r="BE173"/>
  <c r="BE178"/>
  <c r="BE190"/>
  <c r="BK167"/>
  <c r="J167"/>
  <c r="J64"/>
  <c i="3" r="F55"/>
  <c r="BE100"/>
  <c r="BE108"/>
  <c r="BE117"/>
  <c r="BE132"/>
  <c r="BE135"/>
  <c r="BE141"/>
  <c r="BE146"/>
  <c r="BE154"/>
  <c r="BE157"/>
  <c r="BE160"/>
  <c r="BK140"/>
  <c r="J140"/>
  <c r="J63"/>
  <c i="4" r="E48"/>
  <c r="J52"/>
  <c r="F77"/>
  <c r="BE90"/>
  <c i="2" r="BE90"/>
  <c r="BE94"/>
  <c r="BE115"/>
  <c r="BE119"/>
  <c r="BE142"/>
  <c r="BE162"/>
  <c r="BE168"/>
  <c r="BE194"/>
  <c r="BE215"/>
  <c r="BE219"/>
  <c i="3" r="J52"/>
  <c r="BE88"/>
  <c r="BE96"/>
  <c r="BE112"/>
  <c r="BE122"/>
  <c r="BE127"/>
  <c r="BE150"/>
  <c r="BE170"/>
  <c r="BK169"/>
  <c r="J169"/>
  <c r="J65"/>
  <c i="4" r="BE82"/>
  <c r="BE87"/>
  <c i="2" r="F34"/>
  <c i="1" r="BA55"/>
  <c i="3" r="F34"/>
  <c i="1" r="BA56"/>
  <c i="4" r="F34"/>
  <c i="1" r="BA57"/>
  <c i="3" r="F36"/>
  <c i="1" r="BC56"/>
  <c i="3" r="F37"/>
  <c i="1" r="BD56"/>
  <c i="2" r="J34"/>
  <c i="1" r="AW55"/>
  <c i="4" r="F37"/>
  <c i="1" r="BD57"/>
  <c i="3" r="F35"/>
  <c i="1" r="BB56"/>
  <c i="4" r="F35"/>
  <c i="1" r="BB57"/>
  <c i="2" r="F35"/>
  <c i="1" r="BB55"/>
  <c i="4" r="F36"/>
  <c i="1" r="BC57"/>
  <c i="2" r="F36"/>
  <c i="1" r="BC55"/>
  <c i="3" r="J34"/>
  <c i="1" r="AW56"/>
  <c i="2" r="F37"/>
  <c i="1" r="BD55"/>
  <c i="4" r="J34"/>
  <c i="1" r="AW57"/>
  <c i="3" l="1" r="T86"/>
  <c r="T85"/>
  <c r="BK86"/>
  <c r="J86"/>
  <c r="J60"/>
  <c i="2" r="R88"/>
  <c r="R87"/>
  <c r="T88"/>
  <c r="T87"/>
  <c i="3" r="R86"/>
  <c r="R85"/>
  <c i="2" r="P88"/>
  <c r="P87"/>
  <c i="1" r="AU55"/>
  <c i="3" r="P86"/>
  <c r="P85"/>
  <c i="1" r="AU56"/>
  <c i="2" r="BK88"/>
  <c r="BK87"/>
  <c r="J87"/>
  <c r="J89"/>
  <c r="J61"/>
  <c i="3" r="J87"/>
  <c r="J61"/>
  <c i="4" r="BK80"/>
  <c r="J80"/>
  <c r="J59"/>
  <c i="1" r="BB54"/>
  <c r="W31"/>
  <c r="BD54"/>
  <c r="W33"/>
  <c i="3" r="F33"/>
  <c i="1" r="AZ56"/>
  <c r="BA54"/>
  <c r="W30"/>
  <c i="4" r="J33"/>
  <c i="1" r="AV57"/>
  <c r="AT57"/>
  <c r="BC54"/>
  <c r="AY54"/>
  <c i="2" r="J30"/>
  <c i="1" r="AG55"/>
  <c i="2" r="F33"/>
  <c i="1" r="AZ55"/>
  <c i="4" r="F33"/>
  <c i="1" r="AZ57"/>
  <c i="2" r="J33"/>
  <c i="1" r="AV55"/>
  <c r="AT55"/>
  <c i="3" r="J33"/>
  <c i="1" r="AV56"/>
  <c r="AT56"/>
  <c i="2" l="1" r="J39"/>
  <c r="J59"/>
  <c r="J88"/>
  <c r="J60"/>
  <c i="3" r="BK85"/>
  <c r="J85"/>
  <c r="J59"/>
  <c i="1" r="AN55"/>
  <c r="AU54"/>
  <c r="W32"/>
  <c i="4" r="J30"/>
  <c i="1" r="AG57"/>
  <c r="AN57"/>
  <c r="AX54"/>
  <c r="AW54"/>
  <c r="AK30"/>
  <c r="AZ54"/>
  <c r="W29"/>
  <c i="4" l="1" r="J39"/>
  <c i="3" r="J30"/>
  <c i="1" r="AG56"/>
  <c r="AN56"/>
  <c r="AV54"/>
  <c r="AK29"/>
  <c i="3" l="1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<sst xmlns="http://schemas.openxmlformats.org/spreadsheetml/2006/main">
  <si>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</si>
  <si>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</si>
  <si>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</si>
  <si>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</si>
  <si>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</si>
  <si>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{e18ed0c7-9f49-4c25-9c50-a0455287a36d}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</si>
  <si>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</si>
  <si>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</si>
  <si>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</si>
  <si>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</si>
  <si>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</si>
  <si>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</si>
  <si>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</si>
  <si>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</si>
  <si>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2021-01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</si>
  <si>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</si>
  <si>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</si>
  <si>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Veřejné prostranství hřbitov Planá, k.ú. Planá u Českých Budějovic</t>
  </si>
  <si>
    <t>0,1</t>
  </si>
  <si>
    <t>KSO:</t>
  </si>
  <si>
    <t>822 59</t>
  </si>
  <si>
    <t>CC-CZ:</t>
  </si>
  <si>
    <t>21121</t>
  </si>
  <si>
    <t>1</t>
  </si>
  <si>
    <t>Místo:</t>
  </si>
  <si>
    <t>Planá u Českých Budějovic</t>
  </si>
  <si>
    <t>Datum:</t>
  </si>
  <si>
    <t>9. 4. 2021</t>
  </si>
  <si>
    <t>10</t>
  </si>
  <si>
    <t>CZ-CPA:</t>
  </si>
  <si>
    <t>42.11.1</t>
  </si>
  <si>
    <t>100</t>
  </si>
  <si>
    <t>Zadavatel:</t>
  </si>
  <si>
    <t>IČ:</t>
  </si>
  <si>
    <t>00581852</t>
  </si>
  <si>
    <t xml:space="preserve">Obec Planá </t>
  </si>
  <si>
    <t>DIČ:</t>
  </si>
  <si>
    <t/>
  </si>
  <si>
    <t>Uchazeč:</t>
  </si>
  <si>
    <t>Vyplň údaj</t>
  </si>
  <si>
    <t>Projektant:</t>
  </si>
  <si>
    <t>04844467</t>
  </si>
  <si>
    <t>Ing. Samra Průchová, Č. Budějovice</t>
  </si>
  <si>
    <t>Zpracovatel:</t>
  </si>
  <si>
    <t xml:space="preserve"> </t>
  </si>
  <si>
    <t>Poznámka:</t>
  </si>
  <si>
    <t>Soupis prací je sestaven s využitím Cenové soustavy ÚRS I/2021.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</si>
  <si>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</si>
  <si>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</si>
  <si>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</si>
  <si>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</si>
  <si>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</si>
  <si>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</si>
  <si>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</si>
  <si>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</si>
  <si>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</si>
  <si>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</si>
  <si>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</si>
  <si>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</si>
  <si>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</si>
  <si>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</si>
  <si>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</si>
  <si>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</si>
  <si>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</si>
  <si>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</si>
  <si>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</si>
  <si>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</si>
  <si>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</si>
  <si>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</si>
  <si>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</si>
  <si>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</si>
  <si>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</si>
  <si>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</si>
  <si>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</si>
  <si>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</si>
  <si>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</si>
  <si>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</si>
  <si>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</si>
  <si>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</si>
  <si>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</si>
  <si>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</si>
  <si>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</si>
  <si>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</si>
  <si>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</si>
  <si>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</si>
  <si>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</si>
  <si>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</si>
  <si>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Veřejné prostranství – vnější část</t>
  </si>
  <si>
    <t>STA</t>
  </si>
  <si>
    <t>{cd976f9e-9e6f-4238-a7dd-dfc9185cc7cf}</t>
  </si>
  <si>
    <t>2</t>
  </si>
  <si>
    <t>SO 102</t>
  </si>
  <si>
    <t>Veřejné prostranství – vnitřní část</t>
  </si>
  <si>
    <t>{447f4506-d330-4f43-906d-1087e1fd503d}</t>
  </si>
  <si>
    <t>VON</t>
  </si>
  <si>
    <t xml:space="preserve">Vedlejší a ostatní náklady </t>
  </si>
  <si>
    <t>{47b52f04-a322-42b5-b909-605da06ee9ba}</t>
  </si>
  <si>
    <t>KRYCÍ LIST SOUPISU PRACÍ</t>
  </si>
  <si>
    <t>Objekt:</t>
  </si>
  <si>
    <t>SO 101 - Veřejné prostranství – vnější část</t>
  </si>
  <si>
    <t>2112</t>
  </si>
  <si>
    <t>Výkaz výměr zpracován dle příloh A+ B, 01 - 04.</t>
  </si>
  <si>
    <t>REKAPITULACE ČLENĚNÍ SOUPISU PRACÍ</t>
  </si>
  <si>
    <t>Kód dílu - Popis</t>
  </si>
  <si>
    <t>Cena celkem [CZK]</t>
  </si>
  <si>
    <t>-1</t>
  </si>
  <si>
    <t>0 - Veřejné prostranství – vnější část</t>
  </si>
  <si>
    <t xml:space="preserve">    1 - Zemní práce</t>
  </si>
  <si>
    <t xml:space="preserve">    4 - Vodorovné konstrukce</t>
  </si>
  <si>
    <t xml:space="preserve">    5 - Komunikace</t>
  </si>
  <si>
    <t xml:space="preserve">    711 - Izolace proti vodě, vlhkosti a plynům</t>
  </si>
  <si>
    <t xml:space="preserve">    8 - Trubní vedení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</si>
  <si>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</si>
  <si>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</si>
  <si>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</si>
  <si>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</si>
  <si>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</si>
  <si>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</si>
  <si>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</si>
  <si>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</si>
  <si>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</si>
  <si>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</si>
  <si>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</si>
  <si>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</si>
  <si>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</si>
  <si>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</si>
  <si>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</si>
  <si>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</si>
  <si>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Zemní práce</t>
  </si>
  <si>
    <t>K</t>
  </si>
  <si>
    <t>11310-R</t>
  </si>
  <si>
    <t xml:space="preserve">Odstranění stávajícího kamenného krytu vč. podkladu z kameniva drceného v celkové tl. 400 mm, včetně odvozu a likvidace zákonným způsobem </t>
  </si>
  <si>
    <t>m2</t>
  </si>
  <si>
    <t>4</t>
  </si>
  <si>
    <t>977818863</t>
  </si>
  <si>
    <t>VV</t>
  </si>
  <si>
    <t>planimetricky změřeno v situaci CAD</t>
  </si>
  <si>
    <t>True</t>
  </si>
  <si>
    <t xml:space="preserve">"stávající zpevněná plocha veřejného prostranství tl. 0,4 m"   137,0</t>
  </si>
  <si>
    <t>Součet</t>
  </si>
  <si>
    <t>11350-R</t>
  </si>
  <si>
    <t>Odstranění stávajících obrubníků, včetně odvozu a likvidace zákonným způsobem</t>
  </si>
  <si>
    <t>m</t>
  </si>
  <si>
    <t>1582074000</t>
  </si>
  <si>
    <t xml:space="preserve">"stávající obrubníky"   66,0</t>
  </si>
  <si>
    <t>3</t>
  </si>
  <si>
    <t>121151113</t>
  </si>
  <si>
    <t>Sejmutí ornice strojně při souvislé ploše přes 100 do 500 m2, tl. vrstvy do 200 mm</t>
  </si>
  <si>
    <t>CS ÚRS 2021 01</t>
  </si>
  <si>
    <t>735021687</t>
  </si>
  <si>
    <t xml:space="preserve">"sejmutí ornice v tl. 10 cm"   103,0</t>
  </si>
  <si>
    <t>122251101</t>
  </si>
  <si>
    <t>Odkopávky a prokopávky nezapažené strojně v hornině třídy těžitelnosti I skupiny 3 do 20 m3</t>
  </si>
  <si>
    <t>m3</t>
  </si>
  <si>
    <t>1109074231</t>
  </si>
  <si>
    <t xml:space="preserve">"pás pod obrubníkem podél veřejného prostranství z kamenných odseků"   0,3*0,7*19,0</t>
  </si>
  <si>
    <t xml:space="preserve">"vyústění štěrbinovéhoh žlabu a drenážního potrubí do příkopů"   0,5*16,0</t>
  </si>
  <si>
    <t>5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</si>
  <si>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</si>
  <si>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</si>
  <si>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1475696728</t>
  </si>
  <si>
    <t>odvoz přebytečné zeminy na skládku</t>
  </si>
  <si>
    <t>11,990-3,800</t>
  </si>
  <si>
    <t>6</t>
  </si>
  <si>
    <t>171151103</t>
  </si>
  <si>
    <t>Uložení sypanin do násypů strojně s rozprostřením sypaniny ve vrstvách a s hrubým urovnáním zhutněných z hornin soudržných jakékoliv třídy těžitelnosti</t>
  </si>
  <si>
    <t>1142329034</t>
  </si>
  <si>
    <t xml:space="preserve">"pás vedle obrubníku podél veřejného prostranství z kamenných odseků"   0,2*1,0*19,0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</si>
  <si>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</si>
  <si>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</si>
  <si>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</si>
  <si>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</si>
  <si>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-891599620</t>
  </si>
  <si>
    <t xml:space="preserve">poplatek za uložení přebytečné zeminy na skládce </t>
  </si>
  <si>
    <t>8,190*1,8</t>
  </si>
  <si>
    <t>8</t>
  </si>
  <si>
    <t>171251201</t>
  </si>
  <si>
    <t>Uložení sypaniny na skládky nebo meziskládky bez hutnění s upravením uložené sypaniny do předepsaného tvaru</t>
  </si>
  <si>
    <t>1876911517</t>
  </si>
  <si>
    <t xml:space="preserve">uložení přebytečné zeminy a nánosů na skládku </t>
  </si>
  <si>
    <t>11,990</t>
  </si>
  <si>
    <t>181351103</t>
  </si>
  <si>
    <t>Rozprostření a urovnání ornice v rovině nebo ve svahu sklonu do 1:5 strojně při souvislé ploše přes 100 do 500 m2, tl. vrstvy do 200 mm</t>
  </si>
  <si>
    <t>-1351149495</t>
  </si>
  <si>
    <t xml:space="preserve">"rozprostření ornice v tl. 0,1 m"   103,0</t>
  </si>
  <si>
    <t>11</t>
  </si>
  <si>
    <t>181411121</t>
  </si>
  <si>
    <t>Založení trávníku na půdě předem připravené plochy do 1000 m2 výsevem včetně utažení lučního v rovině nebo na svahu do 1:5</t>
  </si>
  <si>
    <t>1454296345</t>
  </si>
  <si>
    <t xml:space="preserve">"osetí rozprostřené ornice"   103,0</t>
  </si>
  <si>
    <t>12</t>
  </si>
  <si>
    <t>M</t>
  </si>
  <si>
    <t>00572472</t>
  </si>
  <si>
    <t>osivo směs travní krajinná</t>
  </si>
  <si>
    <t>kg</t>
  </si>
  <si>
    <t>1313195508</t>
  </si>
  <si>
    <t>103,0*0,02</t>
  </si>
  <si>
    <t>Vodorovné konstrukce</t>
  </si>
  <si>
    <t>13</t>
  </si>
  <si>
    <t>451312111</t>
  </si>
  <si>
    <t>Podklad pod dlažbu z betonu prostého bez zvýšených nároků na prostředí tř. C 20/25 tl. přes 100 do 150 mm</t>
  </si>
  <si>
    <t>-531396927</t>
  </si>
  <si>
    <t xml:space="preserve">"vyústění štěrbinovéhoh žlabu a drenážního potrubí do příkopů"   16,0</t>
  </si>
  <si>
    <t>14</t>
  </si>
  <si>
    <t>451571411</t>
  </si>
  <si>
    <t>Podklad pod dlažbu z kameniva tl. do 100 mm</t>
  </si>
  <si>
    <t>34071377</t>
  </si>
  <si>
    <t>451573111</t>
  </si>
  <si>
    <t xml:space="preserve">Lože pod potrubí, stoky a drobné objekty v otevřeném výkopu z písku a štěrkopísku </t>
  </si>
  <si>
    <t>1132624594</t>
  </si>
  <si>
    <t xml:space="preserve">"štěrkopískové lože tl. 0,1 m pod betonovým štěrbinovým žlabem dl. 6,4 m"   0,1*0,6*6,4</t>
  </si>
  <si>
    <t>16</t>
  </si>
  <si>
    <t>465511512</t>
  </si>
  <si>
    <t>Dlažba z lomového kamene upraveného vodorovná nebo plocha ve sklonu do 1:2 s dodáním hmot do cementové malty, s vyplněním spár a s vyspárováním cementovou maltou v ploše do 20 m2, tl. 250 mm</t>
  </si>
  <si>
    <t>-38981518</t>
  </si>
  <si>
    <t>Komunikace</t>
  </si>
  <si>
    <t>17</t>
  </si>
  <si>
    <t>564831111</t>
  </si>
  <si>
    <t>Podklad ze štěrkodrti ŠD s rozprostřením a zhutněním, po zhutnění tl. 100 mm</t>
  </si>
  <si>
    <t>-460887573</t>
  </si>
  <si>
    <t>podkladní vrstva ze ŠD tl. 0,10 m</t>
  </si>
  <si>
    <t xml:space="preserve">"pod obrubníkem podél veřejného prostranství z kamenných odseků"   1,0*19,0</t>
  </si>
  <si>
    <t>18</t>
  </si>
  <si>
    <t>564871111</t>
  </si>
  <si>
    <t>Podklad ze štěrkodrti ŠD s rozprostřením a zhutněním, po zhutnění tl. 250 mm</t>
  </si>
  <si>
    <t>1316530588</t>
  </si>
  <si>
    <t>podkladní vrstva ze ŠD tl. 0,25 m</t>
  </si>
  <si>
    <t xml:space="preserve">"veřejné prostranství z kamenných odseků"   137,0</t>
  </si>
  <si>
    <t>19</t>
  </si>
  <si>
    <t>59121-R</t>
  </si>
  <si>
    <t>Kladení kamenných odseků s provedením lože do tl. 50 mm, s vyplněním spár, s dvojím beraněním a se smetením přebytečného materiálu na krajnici drobných z kamene, do lože z kameniva těženého</t>
  </si>
  <si>
    <t>-1092573858</t>
  </si>
  <si>
    <t>20</t>
  </si>
  <si>
    <t>58381-R</t>
  </si>
  <si>
    <t>žulové odseky šedé</t>
  </si>
  <si>
    <t>934999462</t>
  </si>
  <si>
    <t>veřejné prostranství z kamenných odseků - žulové odseky šedé</t>
  </si>
  <si>
    <t xml:space="preserve">"kamenné odseky tl. 0,1 m"   137,0*0,1*2,6</t>
  </si>
  <si>
    <t>711</t>
  </si>
  <si>
    <t>Izolace proti vodě, vlhkosti a plynům</t>
  </si>
  <si>
    <t>711161217</t>
  </si>
  <si>
    <t>Izolace proti zemní vlhkosti a beztlakové vodě nopovými fóliemi na ploše svislé S vrstva ochranná, odvětrávací a drenážní výška nopku 40,0 mm, tl. fólie do 2,0 mm</t>
  </si>
  <si>
    <t>556969481</t>
  </si>
  <si>
    <t xml:space="preserve">"izolace základů hřbitovní zdi nopovou fólií v. 0,5 m"   0,5*23,0</t>
  </si>
  <si>
    <t>Trubní vedení</t>
  </si>
  <si>
    <t>22</t>
  </si>
  <si>
    <t>871375221</t>
  </si>
  <si>
    <t>Kanalizační potrubí z tvrdého PVC v otevřeném výkopu ve sklonu do 20 %, hladkého plnostěnného jednovrstvého, tuhost třídy SN 8 DN 315</t>
  </si>
  <si>
    <t>1269017316</t>
  </si>
  <si>
    <t xml:space="preserve">"propojení štěrbinového žlabu do příkopu PVC potrubím DN 300, vč. seříznutí trubky do požadovaného úhlu vyústění"   1,0+1,0</t>
  </si>
  <si>
    <t>9</t>
  </si>
  <si>
    <t>Ostatní konstrukce a práce-bourání</t>
  </si>
  <si>
    <t>23</t>
  </si>
  <si>
    <t>916241113</t>
  </si>
  <si>
    <t>Osazení obrubníku kamenného se zřízením lože, s vyplněním a zatřením spár cementovou maltou ležatého s boční opěrou z betonu prostého, do lože z betonu prostého</t>
  </si>
  <si>
    <t>-2072035792</t>
  </si>
  <si>
    <t xml:space="preserve">"obrubník nájezdový o rozměrech 0,20×0,25 m zvýšený o (+0,02) nad úroveň stávajícího prostranství"   12,0</t>
  </si>
  <si>
    <t>24</t>
  </si>
  <si>
    <t>58380004</t>
  </si>
  <si>
    <t>obrubník kamenný silniční 200x250mm</t>
  </si>
  <si>
    <t>1751751799</t>
  </si>
  <si>
    <t xml:space="preserve">"obrubník nájezdový 0,20×0,25 m"   12,0*1,01</t>
  </si>
  <si>
    <t>25</t>
  </si>
  <si>
    <t>916241213</t>
  </si>
  <si>
    <t>Osazení obrubníku kamenného se zřízením lože, s vyplněním a zatřením spár cementovou maltou stojatého s boční opěrou z betonu prostého, do lože z betonu prostého</t>
  </si>
  <si>
    <t>-1148509190</t>
  </si>
  <si>
    <t xml:space="preserve">"obrubník stojatý o rozměrech 0,13×0,20 m"   54,0</t>
  </si>
  <si>
    <t>26</t>
  </si>
  <si>
    <t>58380374</t>
  </si>
  <si>
    <t>obrubník kamenný parkový 130x200mm</t>
  </si>
  <si>
    <t>-307651617</t>
  </si>
  <si>
    <t xml:space="preserve">"obrubník stojatý o rozměrech 0,13×0,20 m"   54,0*1,01</t>
  </si>
  <si>
    <t>27</t>
  </si>
  <si>
    <t>919735112</t>
  </si>
  <si>
    <t>Řezání stávajícího živičného krytu nebo podkladu hloubky přes 50 do 100 mm</t>
  </si>
  <si>
    <t>-948334407</t>
  </si>
  <si>
    <t xml:space="preserve">"veřejné prostranství  - napojení na stávající komunikaci"   12,0</t>
  </si>
  <si>
    <t>28</t>
  </si>
  <si>
    <t>935114122</t>
  </si>
  <si>
    <t>Štěrbinový odvodňovací betonový žlab se základem z betonu prostého a s obetonováním rozměru 450x500 mm bez obrubníku se spádem dna 0,5 %</t>
  </si>
  <si>
    <t>1539237582</t>
  </si>
  <si>
    <t xml:space="preserve">"betonový štěrbinový žlab pro třídu dopravního zatížení D400 - dl. 6,4 m"   7,0</t>
  </si>
  <si>
    <t>29</t>
  </si>
  <si>
    <t>936124112</t>
  </si>
  <si>
    <t>Montáž lavičky parkové stabilní se zabetonováním noh</t>
  </si>
  <si>
    <t>kus</t>
  </si>
  <si>
    <t>-768785724</t>
  </si>
  <si>
    <t xml:space="preserve">"lavičky mezi stromy"   2,0</t>
  </si>
  <si>
    <t>30</t>
  </si>
  <si>
    <t>74910-R</t>
  </si>
  <si>
    <t>lavička bez opěradla, konstrukce-kov, sedák-dřevo</t>
  </si>
  <si>
    <t>333444833</t>
  </si>
  <si>
    <t xml:space="preserve">"lavičky dle požadavků investora stavby"   2,0</t>
  </si>
  <si>
    <t>31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</si>
  <si>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</si>
  <si>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</si>
  <si>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1585586129</t>
  </si>
  <si>
    <t xml:space="preserve">"vyčištění silničního příkopu"   20,0</t>
  </si>
  <si>
    <t>32</t>
  </si>
  <si>
    <t>96600-R</t>
  </si>
  <si>
    <t xml:space="preserve">Odstranění lavičky stabilní zabetonované, včetně odvozu a likvidace zákonným způsobem </t>
  </si>
  <si>
    <t>-690587816</t>
  </si>
  <si>
    <t xml:space="preserve">"stávající lavička"   1,0</t>
  </si>
  <si>
    <t>33</t>
  </si>
  <si>
    <t>96601-R</t>
  </si>
  <si>
    <t xml:space="preserve">Bourání trubního propustku z trub DN přes 300 do 500 mm, včetně odvozu a likvidace zákonným způsobem </t>
  </si>
  <si>
    <t>-1512110502</t>
  </si>
  <si>
    <t xml:space="preserve">"stávající propustek"   6,4</t>
  </si>
  <si>
    <t>998</t>
  </si>
  <si>
    <t>Přesun hmot</t>
  </si>
  <si>
    <t>34</t>
  </si>
  <si>
    <t>998223011</t>
  </si>
  <si>
    <t>Přesun hmot pro pozemní komunikace s krytem dlážděným dopravní vzdálenost do 200 m jakékoliv délky objektu</t>
  </si>
  <si>
    <t>1442105082</t>
  </si>
  <si>
    <t>SO 102 - Veřejné prostranství – vnitřní část</t>
  </si>
  <si>
    <t>0 - Veřejné prostranství – vnitřní část</t>
  </si>
  <si>
    <t>1023627833</t>
  </si>
  <si>
    <t xml:space="preserve">"stávající zpevněná plocha veřejného prostranství tl. 0,4 m"   66,0</t>
  </si>
  <si>
    <t>11320-R</t>
  </si>
  <si>
    <t xml:space="preserve">Odstranění stávajících hřbitovních chodníčků v tl. 250 mm, včetně odvozu a likvidace zákonným způsobem </t>
  </si>
  <si>
    <t>-639722571</t>
  </si>
  <si>
    <t xml:space="preserve">"stávající chodníčky tl. 0,25 m"   131,0</t>
  </si>
  <si>
    <t>674074685</t>
  </si>
  <si>
    <t xml:space="preserve">"stávající obrubníky"   24,0</t>
  </si>
  <si>
    <t xml:space="preserve">"sejmutí ornice v tl. 10 cm"   159,0</t>
  </si>
  <si>
    <t>-474999230</t>
  </si>
  <si>
    <t xml:space="preserve">"rozprostření ornice v tl. 0,1 m"   159,0</t>
  </si>
  <si>
    <t>462621580</t>
  </si>
  <si>
    <t xml:space="preserve">"osetí rozprostřené ornice"   159,0</t>
  </si>
  <si>
    <t>159,0*0,02</t>
  </si>
  <si>
    <t>564851111</t>
  </si>
  <si>
    <t>Podklad ze štěrkodrti ŠD s rozprostřením a zhutněním, po zhutnění tl. 150 mm</t>
  </si>
  <si>
    <t>1002662960</t>
  </si>
  <si>
    <t>podkladní vrstva ze ŠD tl. 0,15 m</t>
  </si>
  <si>
    <t xml:space="preserve">"hřbitovní mlatový chodníček"   131,0</t>
  </si>
  <si>
    <t xml:space="preserve">"veřejné prostranství z kamenných odseků"   66,0</t>
  </si>
  <si>
    <t>564932111</t>
  </si>
  <si>
    <t>Podklad z mechanicky zpevněného kameniva MZK (minerální beton) s rozprostřením a s hutněním, po zhutnění tl. 100 mm</t>
  </si>
  <si>
    <t>-1030201267</t>
  </si>
  <si>
    <t>šotolina (MZK) 0/4</t>
  </si>
  <si>
    <t xml:space="preserve">"kamenné odseky tl. 0,1 m"   66,0*0,1*2,6</t>
  </si>
  <si>
    <t xml:space="preserve">"izolace základů hřbitovní zdi nopovou fólií v. 0,5 m"   0,5*16,0</t>
  </si>
  <si>
    <t xml:space="preserve">"obrubník stojatý o rozměrech 0,13×0,20 m"   24,0</t>
  </si>
  <si>
    <t xml:space="preserve">"obrubník stojatý o rozměrech 0,13×0,20 m"   24,0*1,01</t>
  </si>
  <si>
    <t>1150934714</t>
  </si>
  <si>
    <t xml:space="preserve">"lavička u hřbitovní zdi"   1,0</t>
  </si>
  <si>
    <t>74920-R</t>
  </si>
  <si>
    <t>lavička s opěradlem, konstrukce-kov, sedák a opěradlo-dřevo</t>
  </si>
  <si>
    <t>-398597307</t>
  </si>
  <si>
    <t xml:space="preserve">"lavička dle požadavků investora stavby"   1,0</t>
  </si>
  <si>
    <t>94010-R</t>
  </si>
  <si>
    <t>Oprava stávající studny</t>
  </si>
  <si>
    <t>1972801010</t>
  </si>
  <si>
    <t>- výměna nadzemní skruže 120cm</t>
  </si>
  <si>
    <t>- obložení nadzemní skruže kamenem Porfir flex extra</t>
  </si>
  <si>
    <t>- dřevěný poklop TEAK vč.litinové mříže 30/30</t>
  </si>
  <si>
    <t>- montáž dřevěného poklopu,kotvení ke skruži</t>
  </si>
  <si>
    <t>- dodávka ruční pumpy hřbitovní NP75N</t>
  </si>
  <si>
    <t>- úprava vodovodní šachty, napojení do pumpy NP75N</t>
  </si>
  <si>
    <t>1,0</t>
  </si>
  <si>
    <t xml:space="preserve">VON - Vedlejší a ostatní náklady </t>
  </si>
  <si>
    <t>VON - Vedlejší a ostatní náklady</t>
  </si>
  <si>
    <t>Vedlejší a ostatní náklady</t>
  </si>
  <si>
    <t>01</t>
  </si>
  <si>
    <t>Geodetické práce</t>
  </si>
  <si>
    <t>kpl</t>
  </si>
  <si>
    <t>1024</t>
  </si>
  <si>
    <t>232713936</t>
  </si>
  <si>
    <t>geodetické vytýčení stavby, prostor staveniště</t>
  </si>
  <si>
    <t>geodetické zaměření skutečného provedení stavby</t>
  </si>
  <si>
    <t>04</t>
  </si>
  <si>
    <t>Projektová dokumentace skutečného provedení stavby</t>
  </si>
  <si>
    <t>1116160471</t>
  </si>
  <si>
    <t xml:space="preserve">"4x paré v tištěné podobě , včetně výkazu výměr skutečného provedení stavby"   1,0</t>
  </si>
  <si>
    <t>08</t>
  </si>
  <si>
    <t>Zřízení, provoz a odstranění zařízení staveniště (ZS) včetně jeho připojení na sítě</t>
  </si>
  <si>
    <t>978199804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</si>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</sst>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22</v>
      </c>
      <c r="AO7" s="23"/>
      <c r="AP7" s="23"/>
      <c r="AQ7" s="23"/>
      <c r="AR7" s="21"/>
      <c r="BE7" s="32"/>
      <c r="BS7" s="18" t="s">
        <v>23</v>
      </c>
    </row>
    <row r="8" s="1" customFormat="1" ht="12" customHeight="1">
      <c r="B8" s="22"/>
      <c r="C8" s="23"/>
      <c r="D8" s="33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26</v>
      </c>
      <c r="AL8" s="23"/>
      <c r="AM8" s="23"/>
      <c r="AN8" s="34" t="s">
        <v>27</v>
      </c>
      <c r="AO8" s="23"/>
      <c r="AP8" s="23"/>
      <c r="AQ8" s="23"/>
      <c r="AR8" s="21"/>
      <c r="BE8" s="32"/>
      <c r="BS8" s="18" t="s">
        <v>28</v>
      </c>
    </row>
    <row r="9" s="1" customFormat="1" ht="29.28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29</v>
      </c>
      <c r="AL9" s="23"/>
      <c r="AM9" s="23"/>
      <c r="AN9" s="35" t="s">
        <v>30</v>
      </c>
      <c r="AO9" s="23"/>
      <c r="AP9" s="23"/>
      <c r="AQ9" s="23"/>
      <c r="AR9" s="21"/>
      <c r="BE9" s="32"/>
      <c r="BS9" s="18" t="s">
        <v>31</v>
      </c>
    </row>
    <row r="10" s="1" customFormat="1" ht="12" customHeight="1">
      <c r="B10" s="22"/>
      <c r="C10" s="23"/>
      <c r="D10" s="33" t="s">
        <v>32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33</v>
      </c>
      <c r="AL10" s="23"/>
      <c r="AM10" s="23"/>
      <c r="AN10" s="28" t="s">
        <v>34</v>
      </c>
      <c r="AO10" s="23"/>
      <c r="AP10" s="23"/>
      <c r="AQ10" s="23"/>
      <c r="AR10" s="21"/>
      <c r="BE10" s="32"/>
      <c r="BS10" s="18" t="s">
        <v>18</v>
      </c>
    </row>
    <row r="11" s="1" customFormat="1" ht="18.48" customHeight="1">
      <c r="B11" s="22"/>
      <c r="C11" s="23"/>
      <c r="D11" s="23"/>
      <c r="E11" s="28" t="s">
        <v>35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36</v>
      </c>
      <c r="AL11" s="23"/>
      <c r="AM11" s="23"/>
      <c r="AN11" s="28" t="s">
        <v>37</v>
      </c>
      <c r="AO11" s="23"/>
      <c r="AP11" s="23"/>
      <c r="AQ11" s="23"/>
      <c r="AR11" s="21"/>
      <c r="BE11" s="32"/>
      <c r="BS11" s="18" t="s">
        <v>18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="1" customFormat="1" ht="12" customHeight="1">
      <c r="B13" s="22"/>
      <c r="C13" s="23"/>
      <c r="D13" s="33" t="s">
        <v>38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33</v>
      </c>
      <c r="AL13" s="23"/>
      <c r="AM13" s="23"/>
      <c r="AN13" s="36" t="s">
        <v>39</v>
      </c>
      <c r="AO13" s="23"/>
      <c r="AP13" s="23"/>
      <c r="AQ13" s="23"/>
      <c r="AR13" s="21"/>
      <c r="BE13" s="32"/>
      <c r="BS13" s="18" t="s">
        <v>18</v>
      </c>
    </row>
    <row r="14">
      <c r="B14" s="22"/>
      <c r="C14" s="23"/>
      <c r="D14" s="23"/>
      <c r="E14" s="36" t="s">
        <v>39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36</v>
      </c>
      <c r="AL14" s="23"/>
      <c r="AM14" s="23"/>
      <c r="AN14" s="36" t="s">
        <v>39</v>
      </c>
      <c r="AO14" s="23"/>
      <c r="AP14" s="23"/>
      <c r="AQ14" s="23"/>
      <c r="AR14" s="21"/>
      <c r="BE14" s="32"/>
      <c r="BS14" s="18" t="s">
        <v>18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40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33</v>
      </c>
      <c r="AL16" s="23"/>
      <c r="AM16" s="23"/>
      <c r="AN16" s="28" t="s">
        <v>41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42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36</v>
      </c>
      <c r="AL17" s="23"/>
      <c r="AM17" s="23"/>
      <c r="AN17" s="28" t="s">
        <v>37</v>
      </c>
      <c r="AO17" s="23"/>
      <c r="AP17" s="23"/>
      <c r="AQ17" s="23"/>
      <c r="AR17" s="21"/>
      <c r="BE17" s="32"/>
      <c r="BS17" s="18" t="s">
        <v>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33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36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50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51</v>
      </c>
      <c r="E29" s="49"/>
      <c r="F29" s="33" t="s">
        <v>52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53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54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55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60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Veřejné prostranství hřbitov Planá, k.ú. Planá u Českých Budějovic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24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Planá u Českých Budějovic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26</v>
      </c>
      <c r="AJ47" s="42"/>
      <c r="AK47" s="42"/>
      <c r="AL47" s="42"/>
      <c r="AM47" s="74" t="str">
        <f>IF(AN8= "","",AN8)</f>
        <v>9. 4. 2021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25.65" customHeight="1">
      <c r="A49" s="40"/>
      <c r="B49" s="41"/>
      <c r="C49" s="33" t="s">
        <v>32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Obec Planá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40</v>
      </c>
      <c r="AJ49" s="42"/>
      <c r="AK49" s="42"/>
      <c r="AL49" s="42"/>
      <c r="AM49" s="75" t="str">
        <f>IF(E17="","",E17)</f>
        <v>Ing. Samra Průchová, Č. Budějovice</v>
      </c>
      <c r="AN49" s="66"/>
      <c r="AO49" s="66"/>
      <c r="AP49" s="66"/>
      <c r="AQ49" s="42"/>
      <c r="AR49" s="46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38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6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37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20</v>
      </c>
    </row>
    <row r="55" s="7" customFormat="1" ht="16.5" customHeight="1">
      <c r="A55" s="113" t="s">
        <v>85</v>
      </c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Veřejné prostran...'!J30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88</v>
      </c>
      <c r="AR55" s="120"/>
      <c r="AS55" s="121">
        <v>0</v>
      </c>
      <c r="AT55" s="122">
        <f>ROUND(SUM(AV55:AW55),2)</f>
        <v>0</v>
      </c>
      <c r="AU55" s="123">
        <f>'SO 101 - Veřejné prostran...'!P87</f>
        <v>0</v>
      </c>
      <c r="AV55" s="122">
        <f>'SO 101 - Veřejné prostran...'!J33</f>
        <v>0</v>
      </c>
      <c r="AW55" s="122">
        <f>'SO 101 - Veřejné prostran...'!J34</f>
        <v>0</v>
      </c>
      <c r="AX55" s="122">
        <f>'SO 101 - Veřejné prostran...'!J35</f>
        <v>0</v>
      </c>
      <c r="AY55" s="122">
        <f>'SO 101 - Veřejné prostran...'!J36</f>
        <v>0</v>
      </c>
      <c r="AZ55" s="122">
        <f>'SO 101 - Veřejné prostran...'!F33</f>
        <v>0</v>
      </c>
      <c r="BA55" s="122">
        <f>'SO 101 - Veřejné prostran...'!F34</f>
        <v>0</v>
      </c>
      <c r="BB55" s="122">
        <f>'SO 101 - Veřejné prostran...'!F35</f>
        <v>0</v>
      </c>
      <c r="BC55" s="122">
        <f>'SO 101 - Veřejné prostran...'!F36</f>
        <v>0</v>
      </c>
      <c r="BD55" s="124">
        <f>'SO 101 - Veřejné prostran...'!F37</f>
        <v>0</v>
      </c>
      <c r="BE55" s="7"/>
      <c r="BT55" s="125" t="s">
        <v>23</v>
      </c>
      <c r="BV55" s="125" t="s">
        <v>83</v>
      </c>
      <c r="BW55" s="125" t="s">
        <v>89</v>
      </c>
      <c r="BX55" s="125" t="s">
        <v>5</v>
      </c>
      <c r="CL55" s="125" t="s">
        <v>20</v>
      </c>
      <c r="CM55" s="125" t="s">
        <v>90</v>
      </c>
    </row>
    <row r="56" s="7" customFormat="1" ht="16.5" customHeight="1">
      <c r="A56" s="113" t="s">
        <v>85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102 - Veřejné prostran...'!J30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88</v>
      </c>
      <c r="AR56" s="120"/>
      <c r="AS56" s="121">
        <v>0</v>
      </c>
      <c r="AT56" s="122">
        <f>ROUND(SUM(AV56:AW56),2)</f>
        <v>0</v>
      </c>
      <c r="AU56" s="123">
        <f>'SO 102 - Veřejné prostran...'!P85</f>
        <v>0</v>
      </c>
      <c r="AV56" s="122">
        <f>'SO 102 - Veřejné prostran...'!J33</f>
        <v>0</v>
      </c>
      <c r="AW56" s="122">
        <f>'SO 102 - Veřejné prostran...'!J34</f>
        <v>0</v>
      </c>
      <c r="AX56" s="122">
        <f>'SO 102 - Veřejné prostran...'!J35</f>
        <v>0</v>
      </c>
      <c r="AY56" s="122">
        <f>'SO 102 - Veřejné prostran...'!J36</f>
        <v>0</v>
      </c>
      <c r="AZ56" s="122">
        <f>'SO 102 - Veřejné prostran...'!F33</f>
        <v>0</v>
      </c>
      <c r="BA56" s="122">
        <f>'SO 102 - Veřejné prostran...'!F34</f>
        <v>0</v>
      </c>
      <c r="BB56" s="122">
        <f>'SO 102 - Veřejné prostran...'!F35</f>
        <v>0</v>
      </c>
      <c r="BC56" s="122">
        <f>'SO 102 - Veřejné prostran...'!F36</f>
        <v>0</v>
      </c>
      <c r="BD56" s="124">
        <f>'SO 102 - Veřejné prostran...'!F37</f>
        <v>0</v>
      </c>
      <c r="BE56" s="7"/>
      <c r="BT56" s="125" t="s">
        <v>23</v>
      </c>
      <c r="BV56" s="125" t="s">
        <v>83</v>
      </c>
      <c r="BW56" s="125" t="s">
        <v>93</v>
      </c>
      <c r="BX56" s="125" t="s">
        <v>5</v>
      </c>
      <c r="CL56" s="125" t="s">
        <v>20</v>
      </c>
      <c r="CM56" s="125" t="s">
        <v>90</v>
      </c>
    </row>
    <row r="57" s="7" customFormat="1" ht="16.5" customHeight="1">
      <c r="A57" s="113" t="s">
        <v>85</v>
      </c>
      <c r="B57" s="114"/>
      <c r="C57" s="115"/>
      <c r="D57" s="116" t="s">
        <v>94</v>
      </c>
      <c r="E57" s="116"/>
      <c r="F57" s="116"/>
      <c r="G57" s="116"/>
      <c r="H57" s="116"/>
      <c r="I57" s="117"/>
      <c r="J57" s="116" t="s">
        <v>95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'VON - Vedlejší a ostatní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94</v>
      </c>
      <c r="AR57" s="120"/>
      <c r="AS57" s="126">
        <v>0</v>
      </c>
      <c r="AT57" s="127">
        <f>ROUND(SUM(AV57:AW57),2)</f>
        <v>0</v>
      </c>
      <c r="AU57" s="128">
        <f>'VON - Vedlejší a ostatní ...'!P80</f>
        <v>0</v>
      </c>
      <c r="AV57" s="127">
        <f>'VON - Vedlejší a ostatní ...'!J33</f>
        <v>0</v>
      </c>
      <c r="AW57" s="127">
        <f>'VON - Vedlejší a ostatní ...'!J34</f>
        <v>0</v>
      </c>
      <c r="AX57" s="127">
        <f>'VON - Vedlejší a ostatní ...'!J35</f>
        <v>0</v>
      </c>
      <c r="AY57" s="127">
        <f>'VON - Vedlejší a ostatní ...'!J36</f>
        <v>0</v>
      </c>
      <c r="AZ57" s="127">
        <f>'VON - Vedlejší a ostatní ...'!F33</f>
        <v>0</v>
      </c>
      <c r="BA57" s="127">
        <f>'VON - Vedlejší a ostatní ...'!F34</f>
        <v>0</v>
      </c>
      <c r="BB57" s="127">
        <f>'VON - Vedlejší a ostatní ...'!F35</f>
        <v>0</v>
      </c>
      <c r="BC57" s="127">
        <f>'VON - Vedlejší a ostatní ...'!F36</f>
        <v>0</v>
      </c>
      <c r="BD57" s="129">
        <f>'VON - Vedlejší a ostatní ...'!F37</f>
        <v>0</v>
      </c>
      <c r="BE57" s="7"/>
      <c r="BT57" s="125" t="s">
        <v>23</v>
      </c>
      <c r="BV57" s="125" t="s">
        <v>83</v>
      </c>
      <c r="BW57" s="125" t="s">
        <v>96</v>
      </c>
      <c r="BX57" s="125" t="s">
        <v>5</v>
      </c>
      <c r="CL57" s="125" t="s">
        <v>37</v>
      </c>
      <c r="CM57" s="125" t="s">
        <v>90</v>
      </c>
    </row>
    <row r="58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="2" customFormat="1" ht="6.96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sheet="1" formatColumns="0" formatRows="0" objects="1" scenarios="1" spinCount="100000" saltValue="BextZ+wBggokQ8BQpoRQN9ojNlI9oi7Zl99ECLq6bESOflx504i3hAH4D11kaMhAEoV9UPBPkc2qkQtLofErWQ==" hashValue="Ugl3QJOCTTi1xyLxt2/N5eSWgaa/NSBoCRmuTTE9lzfyWZL91bpKErJ03RxwkZl7aolmQIwFBmd5UhdT3hcn/g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Veřejné prostran...'!C2" display="/"/>
    <hyperlink ref="A56" location="'SO 102 - Veřejné prostran...'!C2" display="/"/>
    <hyperlink ref="A57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="1" customFormat="1" ht="24.96" customHeight="1">
      <c r="B4" s="21"/>
      <c r="D4" s="132" t="s">
        <v>97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Veřejné prostranství hřbitov Planá, k.ú. Planá u Českých Budějovic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99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100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24</v>
      </c>
      <c r="E12" s="40"/>
      <c r="F12" s="138" t="s">
        <v>25</v>
      </c>
      <c r="G12" s="40"/>
      <c r="H12" s="40"/>
      <c r="I12" s="134" t="s">
        <v>26</v>
      </c>
      <c r="J12" s="139" t="str">
        <f>'Rekapitulace stavby'!AN8</f>
        <v>9. 4. 2021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40"/>
      <c r="E13" s="40"/>
      <c r="F13" s="40"/>
      <c r="G13" s="40"/>
      <c r="H13" s="40"/>
      <c r="I13" s="140" t="s">
        <v>29</v>
      </c>
      <c r="J13" s="141" t="s">
        <v>30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32</v>
      </c>
      <c r="E14" s="40"/>
      <c r="F14" s="40"/>
      <c r="G14" s="40"/>
      <c r="H14" s="40"/>
      <c r="I14" s="134" t="s">
        <v>33</v>
      </c>
      <c r="J14" s="138" t="s">
        <v>34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35</v>
      </c>
      <c r="F15" s="40"/>
      <c r="G15" s="40"/>
      <c r="H15" s="40"/>
      <c r="I15" s="134" t="s">
        <v>36</v>
      </c>
      <c r="J15" s="138" t="s">
        <v>37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38</v>
      </c>
      <c r="E17" s="40"/>
      <c r="F17" s="40"/>
      <c r="G17" s="40"/>
      <c r="H17" s="40"/>
      <c r="I17" s="134" t="s">
        <v>33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36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40</v>
      </c>
      <c r="E20" s="40"/>
      <c r="F20" s="40"/>
      <c r="G20" s="40"/>
      <c r="H20" s="40"/>
      <c r="I20" s="134" t="s">
        <v>33</v>
      </c>
      <c r="J20" s="138" t="s">
        <v>41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42</v>
      </c>
      <c r="F21" s="40"/>
      <c r="G21" s="40"/>
      <c r="H21" s="40"/>
      <c r="I21" s="134" t="s">
        <v>36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33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36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2"/>
      <c r="B27" s="143"/>
      <c r="C27" s="142"/>
      <c r="D27" s="142"/>
      <c r="E27" s="144" t="s">
        <v>101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47</v>
      </c>
      <c r="E30" s="40"/>
      <c r="F30" s="40"/>
      <c r="G30" s="40"/>
      <c r="H30" s="40"/>
      <c r="I30" s="40"/>
      <c r="J30" s="148">
        <f>ROUND(J87,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49</v>
      </c>
      <c r="G32" s="40"/>
      <c r="H32" s="40"/>
      <c r="I32" s="149" t="s">
        <v>48</v>
      </c>
      <c r="J32" s="149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51</v>
      </c>
      <c r="E33" s="134" t="s">
        <v>52</v>
      </c>
      <c r="F33" s="151">
        <f>ROUND((SUM(BE87:BE219)),  2)</f>
        <v>0</v>
      </c>
      <c r="G33" s="40"/>
      <c r="H33" s="40"/>
      <c r="I33" s="152">
        <v>0.20999999999999999</v>
      </c>
      <c r="J33" s="151">
        <f>ROUND(((SUM(BE87:BE219))*I33),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53</v>
      </c>
      <c r="F34" s="151">
        <f>ROUND((SUM(BF87:BF219)),  2)</f>
        <v>0</v>
      </c>
      <c r="G34" s="40"/>
      <c r="H34" s="40"/>
      <c r="I34" s="152">
        <v>0.14999999999999999</v>
      </c>
      <c r="J34" s="151">
        <f>ROUND(((SUM(BF87:BF219))*I34),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54</v>
      </c>
      <c r="F35" s="151">
        <f>ROUND((SUM(BG87:BG219)),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55</v>
      </c>
      <c r="F36" s="151">
        <f>ROUND((SUM(BH87:BH219)),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56</v>
      </c>
      <c r="F37" s="151">
        <f>ROUND((SUM(BI87:BI219)),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57</v>
      </c>
      <c r="E39" s="155"/>
      <c r="F39" s="155"/>
      <c r="G39" s="156" t="s">
        <v>58</v>
      </c>
      <c r="H39" s="157" t="s">
        <v>59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4" t="str">
        <f>E7</f>
        <v>Veřejné prostranství hřbitov Planá, k.ú. Planá u Českých Budějovic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101 - Veřejné prostranství – vnější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24</v>
      </c>
      <c r="D52" s="42"/>
      <c r="E52" s="42"/>
      <c r="F52" s="28" t="str">
        <f>F12</f>
        <v>Planá u Českých Budějovic</v>
      </c>
      <c r="G52" s="42"/>
      <c r="H52" s="42"/>
      <c r="I52" s="33" t="s">
        <v>26</v>
      </c>
      <c r="J52" s="74" t="str">
        <f>IF(J12="","",J12)</f>
        <v>9. 4. 2021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3" t="s">
        <v>32</v>
      </c>
      <c r="D54" s="42"/>
      <c r="E54" s="42"/>
      <c r="F54" s="28" t="str">
        <f>E15</f>
        <v xml:space="preserve">Obec Planá </v>
      </c>
      <c r="G54" s="42"/>
      <c r="H54" s="42"/>
      <c r="I54" s="33" t="s">
        <v>40</v>
      </c>
      <c r="J54" s="38" t="str">
        <f>E21</f>
        <v>Ing. Samra Průchová, Č.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38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5" t="s">
        <v>103</v>
      </c>
      <c r="D57" s="166"/>
      <c r="E57" s="166"/>
      <c r="F57" s="166"/>
      <c r="G57" s="166"/>
      <c r="H57" s="166"/>
      <c r="I57" s="166"/>
      <c r="J57" s="167" t="s">
        <v>104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8" t="s">
        <v>79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105</v>
      </c>
    </row>
    <row r="60" s="9" customFormat="1" ht="24.96" customHeight="1">
      <c r="A60" s="9"/>
      <c r="B60" s="169"/>
      <c r="C60" s="170"/>
      <c r="D60" s="171" t="s">
        <v>106</v>
      </c>
      <c r="E60" s="172"/>
      <c r="F60" s="172"/>
      <c r="G60" s="172"/>
      <c r="H60" s="172"/>
      <c r="I60" s="172"/>
      <c r="J60" s="173">
        <f>J88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5"/>
      <c r="C61" s="176"/>
      <c r="D61" s="177" t="s">
        <v>107</v>
      </c>
      <c r="E61" s="178"/>
      <c r="F61" s="178"/>
      <c r="G61" s="178"/>
      <c r="H61" s="178"/>
      <c r="I61" s="178"/>
      <c r="J61" s="179">
        <f>J89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5"/>
      <c r="C62" s="176"/>
      <c r="D62" s="177" t="s">
        <v>108</v>
      </c>
      <c r="E62" s="178"/>
      <c r="F62" s="178"/>
      <c r="G62" s="178"/>
      <c r="H62" s="178"/>
      <c r="I62" s="178"/>
      <c r="J62" s="179">
        <f>J135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5"/>
      <c r="C63" s="176"/>
      <c r="D63" s="177" t="s">
        <v>109</v>
      </c>
      <c r="E63" s="178"/>
      <c r="F63" s="178"/>
      <c r="G63" s="178"/>
      <c r="H63" s="178"/>
      <c r="I63" s="178"/>
      <c r="J63" s="179">
        <f>J148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J167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5"/>
      <c r="C65" s="176"/>
      <c r="D65" s="177" t="s">
        <v>111</v>
      </c>
      <c r="E65" s="178"/>
      <c r="F65" s="178"/>
      <c r="G65" s="178"/>
      <c r="H65" s="178"/>
      <c r="I65" s="178"/>
      <c r="J65" s="179">
        <f>J172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5"/>
      <c r="C66" s="176"/>
      <c r="D66" s="177" t="s">
        <v>112</v>
      </c>
      <c r="E66" s="178"/>
      <c r="F66" s="178"/>
      <c r="G66" s="178"/>
      <c r="H66" s="178"/>
      <c r="I66" s="178"/>
      <c r="J66" s="179">
        <f>J177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5"/>
      <c r="C67" s="176"/>
      <c r="D67" s="177" t="s">
        <v>113</v>
      </c>
      <c r="E67" s="178"/>
      <c r="F67" s="178"/>
      <c r="G67" s="178"/>
      <c r="H67" s="178"/>
      <c r="I67" s="178"/>
      <c r="J67" s="179">
        <f>J218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4" t="s">
        <v>114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3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64" t="str">
        <f>E7</f>
        <v>Veřejné prostranství hřbitov Planá, k.ú. Planá u Českých Budějovic</v>
      </c>
      <c r="F77" s="33"/>
      <c r="G77" s="33"/>
      <c r="H77" s="33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3" t="s">
        <v>98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 101 - Veřejné prostranství – vnější část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3" t="s">
        <v>24</v>
      </c>
      <c r="D81" s="42"/>
      <c r="E81" s="42"/>
      <c r="F81" s="28" t="str">
        <f>F12</f>
        <v>Planá u Českých Budějovic</v>
      </c>
      <c r="G81" s="42"/>
      <c r="H81" s="42"/>
      <c r="I81" s="33" t="s">
        <v>26</v>
      </c>
      <c r="J81" s="74" t="str">
        <f>IF(J12="","",J12)</f>
        <v>9. 4. 2021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5.65" customHeight="1">
      <c r="A83" s="40"/>
      <c r="B83" s="41"/>
      <c r="C83" s="33" t="s">
        <v>32</v>
      </c>
      <c r="D83" s="42"/>
      <c r="E83" s="42"/>
      <c r="F83" s="28" t="str">
        <f>E15</f>
        <v xml:space="preserve">Obec Planá </v>
      </c>
      <c r="G83" s="42"/>
      <c r="H83" s="42"/>
      <c r="I83" s="33" t="s">
        <v>40</v>
      </c>
      <c r="J83" s="38" t="str">
        <f>E21</f>
        <v>Ing. Samra Průchová, Č. Budějovice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3" t="s">
        <v>38</v>
      </c>
      <c r="D84" s="42"/>
      <c r="E84" s="42"/>
      <c r="F84" s="28" t="str">
        <f>IF(E18="","",E18)</f>
        <v>Vyplň údaj</v>
      </c>
      <c r="G84" s="42"/>
      <c r="H84" s="42"/>
      <c r="I84" s="33" t="s">
        <v>43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1"/>
      <c r="B86" s="182"/>
      <c r="C86" s="183" t="s">
        <v>115</v>
      </c>
      <c r="D86" s="184" t="s">
        <v>66</v>
      </c>
      <c r="E86" s="184" t="s">
        <v>62</v>
      </c>
      <c r="F86" s="184" t="s">
        <v>63</v>
      </c>
      <c r="G86" s="184" t="s">
        <v>116</v>
      </c>
      <c r="H86" s="184" t="s">
        <v>117</v>
      </c>
      <c r="I86" s="184" t="s">
        <v>118</v>
      </c>
      <c r="J86" s="184" t="s">
        <v>104</v>
      </c>
      <c r="K86" s="185" t="s">
        <v>119</v>
      </c>
      <c r="L86" s="186"/>
      <c r="M86" s="94" t="s">
        <v>37</v>
      </c>
      <c r="N86" s="95" t="s">
        <v>51</v>
      </c>
      <c r="O86" s="95" t="s">
        <v>120</v>
      </c>
      <c r="P86" s="95" t="s">
        <v>121</v>
      </c>
      <c r="Q86" s="95" t="s">
        <v>122</v>
      </c>
      <c r="R86" s="95" t="s">
        <v>123</v>
      </c>
      <c r="S86" s="95" t="s">
        <v>124</v>
      </c>
      <c r="T86" s="96" t="s">
        <v>125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="2" customFormat="1" ht="22.8" customHeight="1">
      <c r="A87" s="40"/>
      <c r="B87" s="41"/>
      <c r="C87" s="101" t="s">
        <v>126</v>
      </c>
      <c r="D87" s="42"/>
      <c r="E87" s="42"/>
      <c r="F87" s="42"/>
      <c r="G87" s="42"/>
      <c r="H87" s="42"/>
      <c r="I87" s="42"/>
      <c r="J87" s="187">
        <f>BK87</f>
        <v>0</v>
      </c>
      <c r="K87" s="42"/>
      <c r="L87" s="46"/>
      <c r="M87" s="97"/>
      <c r="N87" s="188"/>
      <c r="O87" s="98"/>
      <c r="P87" s="189">
        <f>P88</f>
        <v>0</v>
      </c>
      <c r="Q87" s="98"/>
      <c r="R87" s="189">
        <f>R88</f>
        <v>74.510015679999995</v>
      </c>
      <c r="S87" s="98"/>
      <c r="T87" s="190">
        <f>T88</f>
        <v>127.93399999999998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80</v>
      </c>
      <c r="AU87" s="18" t="s">
        <v>105</v>
      </c>
      <c r="BK87" s="191">
        <f>BK88</f>
        <v>0</v>
      </c>
    </row>
    <row r="88" s="12" customFormat="1" ht="25.92" customHeight="1">
      <c r="A88" s="12"/>
      <c r="B88" s="192"/>
      <c r="C88" s="193"/>
      <c r="D88" s="194" t="s">
        <v>80</v>
      </c>
      <c r="E88" s="195" t="s">
        <v>81</v>
      </c>
      <c r="F88" s="195" t="s">
        <v>87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P89+P135+P148+P167+P172+P177+P218</f>
        <v>0</v>
      </c>
      <c r="Q88" s="200"/>
      <c r="R88" s="201">
        <f>R89+R135+R148+R167+R172+R177+R218</f>
        <v>74.510015679999995</v>
      </c>
      <c r="S88" s="200"/>
      <c r="T88" s="202">
        <f>T89+T135+T148+T167+T172+T177+T218</f>
        <v>127.93399999999998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23</v>
      </c>
      <c r="AT88" s="204" t="s">
        <v>80</v>
      </c>
      <c r="AU88" s="204" t="s">
        <v>81</v>
      </c>
      <c r="AY88" s="203" t="s">
        <v>127</v>
      </c>
      <c r="BK88" s="205">
        <f>BK89+BK135+BK148+BK167+BK172+BK177+BK218</f>
        <v>0</v>
      </c>
    </row>
    <row r="89" s="12" customFormat="1" ht="22.8" customHeight="1">
      <c r="A89" s="12"/>
      <c r="B89" s="192"/>
      <c r="C89" s="193"/>
      <c r="D89" s="194" t="s">
        <v>80</v>
      </c>
      <c r="E89" s="206" t="s">
        <v>23</v>
      </c>
      <c r="F89" s="206" t="s">
        <v>128</v>
      </c>
      <c r="G89" s="193"/>
      <c r="H89" s="193"/>
      <c r="I89" s="196"/>
      <c r="J89" s="207">
        <f>BK89</f>
        <v>0</v>
      </c>
      <c r="K89" s="193"/>
      <c r="L89" s="198"/>
      <c r="M89" s="199"/>
      <c r="N89" s="200"/>
      <c r="O89" s="200"/>
      <c r="P89" s="201">
        <f>SUM(P90:P134)</f>
        <v>0</v>
      </c>
      <c r="Q89" s="200"/>
      <c r="R89" s="201">
        <f>SUM(R90:R134)</f>
        <v>0.0020600000000000002</v>
      </c>
      <c r="S89" s="200"/>
      <c r="T89" s="202">
        <f>SUM(T90:T134)</f>
        <v>117.73999999999998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3" t="s">
        <v>23</v>
      </c>
      <c r="AT89" s="204" t="s">
        <v>80</v>
      </c>
      <c r="AU89" s="204" t="s">
        <v>23</v>
      </c>
      <c r="AY89" s="203" t="s">
        <v>127</v>
      </c>
      <c r="BK89" s="205">
        <f>SUM(BK90:BK134)</f>
        <v>0</v>
      </c>
    </row>
    <row r="90" s="2" customFormat="1">
      <c r="A90" s="40"/>
      <c r="B90" s="41"/>
      <c r="C90" s="208" t="s">
        <v>23</v>
      </c>
      <c r="D90" s="208" t="s">
        <v>129</v>
      </c>
      <c r="E90" s="209" t="s">
        <v>130</v>
      </c>
      <c r="F90" s="210" t="s">
        <v>131</v>
      </c>
      <c r="G90" s="211" t="s">
        <v>132</v>
      </c>
      <c r="H90" s="212">
        <v>137</v>
      </c>
      <c r="I90" s="213"/>
      <c r="J90" s="214">
        <f>ROUND(I90*H90,2)</f>
        <v>0</v>
      </c>
      <c r="K90" s="210" t="s">
        <v>37</v>
      </c>
      <c r="L90" s="46"/>
      <c r="M90" s="215" t="s">
        <v>37</v>
      </c>
      <c r="N90" s="216" t="s">
        <v>52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0.57999999999999996</v>
      </c>
      <c r="T90" s="218">
        <f>S90*H90</f>
        <v>79.459999999999994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133</v>
      </c>
      <c r="AT90" s="219" t="s">
        <v>129</v>
      </c>
      <c r="AU90" s="219" t="s">
        <v>90</v>
      </c>
      <c r="AY90" s="18" t="s">
        <v>127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8" t="s">
        <v>23</v>
      </c>
      <c r="BK90" s="220">
        <f>ROUND(I90*H90,2)</f>
        <v>0</v>
      </c>
      <c r="BL90" s="18" t="s">
        <v>133</v>
      </c>
      <c r="BM90" s="219" t="s">
        <v>134</v>
      </c>
    </row>
    <row r="91" s="13" customFormat="1">
      <c r="A91" s="13"/>
      <c r="B91" s="221"/>
      <c r="C91" s="222"/>
      <c r="D91" s="223" t="s">
        <v>135</v>
      </c>
      <c r="E91" s="224" t="s">
        <v>37</v>
      </c>
      <c r="F91" s="225" t="s">
        <v>136</v>
      </c>
      <c r="G91" s="222"/>
      <c r="H91" s="224" t="s">
        <v>37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135</v>
      </c>
      <c r="AU91" s="231" t="s">
        <v>90</v>
      </c>
      <c r="AV91" s="13" t="s">
        <v>23</v>
      </c>
      <c r="AW91" s="13" t="s">
        <v>137</v>
      </c>
      <c r="AX91" s="13" t="s">
        <v>81</v>
      </c>
      <c r="AY91" s="231" t="s">
        <v>127</v>
      </c>
    </row>
    <row r="92" s="14" customFormat="1">
      <c r="A92" s="14"/>
      <c r="B92" s="232"/>
      <c r="C92" s="233"/>
      <c r="D92" s="223" t="s">
        <v>135</v>
      </c>
      <c r="E92" s="234" t="s">
        <v>37</v>
      </c>
      <c r="F92" s="235" t="s">
        <v>138</v>
      </c>
      <c r="G92" s="233"/>
      <c r="H92" s="236">
        <v>137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2" t="s">
        <v>135</v>
      </c>
      <c r="AU92" s="242" t="s">
        <v>90</v>
      </c>
      <c r="AV92" s="14" t="s">
        <v>90</v>
      </c>
      <c r="AW92" s="14" t="s">
        <v>137</v>
      </c>
      <c r="AX92" s="14" t="s">
        <v>81</v>
      </c>
      <c r="AY92" s="242" t="s">
        <v>127</v>
      </c>
    </row>
    <row r="93" s="15" customFormat="1">
      <c r="A93" s="15"/>
      <c r="B93" s="243"/>
      <c r="C93" s="244"/>
      <c r="D93" s="223" t="s">
        <v>135</v>
      </c>
      <c r="E93" s="245" t="s">
        <v>37</v>
      </c>
      <c r="F93" s="246" t="s">
        <v>139</v>
      </c>
      <c r="G93" s="244"/>
      <c r="H93" s="247">
        <v>137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3" t="s">
        <v>135</v>
      </c>
      <c r="AU93" s="253" t="s">
        <v>90</v>
      </c>
      <c r="AV93" s="15" t="s">
        <v>133</v>
      </c>
      <c r="AW93" s="15" t="s">
        <v>137</v>
      </c>
      <c r="AX93" s="15" t="s">
        <v>23</v>
      </c>
      <c r="AY93" s="253" t="s">
        <v>127</v>
      </c>
    </row>
    <row r="94" s="2" customFormat="1" ht="16.5" customHeight="1">
      <c r="A94" s="40"/>
      <c r="B94" s="41"/>
      <c r="C94" s="208" t="s">
        <v>90</v>
      </c>
      <c r="D94" s="208" t="s">
        <v>129</v>
      </c>
      <c r="E94" s="209" t="s">
        <v>140</v>
      </c>
      <c r="F94" s="210" t="s">
        <v>141</v>
      </c>
      <c r="G94" s="211" t="s">
        <v>142</v>
      </c>
      <c r="H94" s="212">
        <v>66</v>
      </c>
      <c r="I94" s="213"/>
      <c r="J94" s="214">
        <f>ROUND(I94*H94,2)</f>
        <v>0</v>
      </c>
      <c r="K94" s="210" t="s">
        <v>37</v>
      </c>
      <c r="L94" s="46"/>
      <c r="M94" s="215" t="s">
        <v>37</v>
      </c>
      <c r="N94" s="216" t="s">
        <v>52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0.57999999999999996</v>
      </c>
      <c r="T94" s="218">
        <f>S94*H94</f>
        <v>38.279999999999994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133</v>
      </c>
      <c r="AT94" s="219" t="s">
        <v>129</v>
      </c>
      <c r="AU94" s="219" t="s">
        <v>90</v>
      </c>
      <c r="AY94" s="18" t="s">
        <v>127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8" t="s">
        <v>23</v>
      </c>
      <c r="BK94" s="220">
        <f>ROUND(I94*H94,2)</f>
        <v>0</v>
      </c>
      <c r="BL94" s="18" t="s">
        <v>133</v>
      </c>
      <c r="BM94" s="219" t="s">
        <v>143</v>
      </c>
    </row>
    <row r="95" s="13" customFormat="1">
      <c r="A95" s="13"/>
      <c r="B95" s="221"/>
      <c r="C95" s="222"/>
      <c r="D95" s="223" t="s">
        <v>135</v>
      </c>
      <c r="E95" s="224" t="s">
        <v>37</v>
      </c>
      <c r="F95" s="225" t="s">
        <v>136</v>
      </c>
      <c r="G95" s="222"/>
      <c r="H95" s="224" t="s">
        <v>37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135</v>
      </c>
      <c r="AU95" s="231" t="s">
        <v>90</v>
      </c>
      <c r="AV95" s="13" t="s">
        <v>23</v>
      </c>
      <c r="AW95" s="13" t="s">
        <v>137</v>
      </c>
      <c r="AX95" s="13" t="s">
        <v>81</v>
      </c>
      <c r="AY95" s="231" t="s">
        <v>127</v>
      </c>
    </row>
    <row r="96" s="14" customFormat="1">
      <c r="A96" s="14"/>
      <c r="B96" s="232"/>
      <c r="C96" s="233"/>
      <c r="D96" s="223" t="s">
        <v>135</v>
      </c>
      <c r="E96" s="234" t="s">
        <v>37</v>
      </c>
      <c r="F96" s="235" t="s">
        <v>144</v>
      </c>
      <c r="G96" s="233"/>
      <c r="H96" s="236">
        <v>66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2" t="s">
        <v>135</v>
      </c>
      <c r="AU96" s="242" t="s">
        <v>90</v>
      </c>
      <c r="AV96" s="14" t="s">
        <v>90</v>
      </c>
      <c r="AW96" s="14" t="s">
        <v>137</v>
      </c>
      <c r="AX96" s="14" t="s">
        <v>81</v>
      </c>
      <c r="AY96" s="242" t="s">
        <v>127</v>
      </c>
    </row>
    <row r="97" s="15" customFormat="1">
      <c r="A97" s="15"/>
      <c r="B97" s="243"/>
      <c r="C97" s="244"/>
      <c r="D97" s="223" t="s">
        <v>135</v>
      </c>
      <c r="E97" s="245" t="s">
        <v>37</v>
      </c>
      <c r="F97" s="246" t="s">
        <v>139</v>
      </c>
      <c r="G97" s="244"/>
      <c r="H97" s="247">
        <v>66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3" t="s">
        <v>135</v>
      </c>
      <c r="AU97" s="253" t="s">
        <v>90</v>
      </c>
      <c r="AV97" s="15" t="s">
        <v>133</v>
      </c>
      <c r="AW97" s="15" t="s">
        <v>137</v>
      </c>
      <c r="AX97" s="15" t="s">
        <v>23</v>
      </c>
      <c r="AY97" s="253" t="s">
        <v>127</v>
      </c>
    </row>
    <row r="98" s="2" customFormat="1" ht="16.5" customHeight="1">
      <c r="A98" s="40"/>
      <c r="B98" s="41"/>
      <c r="C98" s="208" t="s">
        <v>145</v>
      </c>
      <c r="D98" s="208" t="s">
        <v>129</v>
      </c>
      <c r="E98" s="209" t="s">
        <v>146</v>
      </c>
      <c r="F98" s="210" t="s">
        <v>147</v>
      </c>
      <c r="G98" s="211" t="s">
        <v>132</v>
      </c>
      <c r="H98" s="212">
        <v>103</v>
      </c>
      <c r="I98" s="213"/>
      <c r="J98" s="214">
        <f>ROUND(I98*H98,2)</f>
        <v>0</v>
      </c>
      <c r="K98" s="210" t="s">
        <v>148</v>
      </c>
      <c r="L98" s="46"/>
      <c r="M98" s="215" t="s">
        <v>37</v>
      </c>
      <c r="N98" s="216" t="s">
        <v>52</v>
      </c>
      <c r="O98" s="8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9" t="s">
        <v>133</v>
      </c>
      <c r="AT98" s="219" t="s">
        <v>129</v>
      </c>
      <c r="AU98" s="219" t="s">
        <v>90</v>
      </c>
      <c r="AY98" s="18" t="s">
        <v>127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8" t="s">
        <v>23</v>
      </c>
      <c r="BK98" s="220">
        <f>ROUND(I98*H98,2)</f>
        <v>0</v>
      </c>
      <c r="BL98" s="18" t="s">
        <v>133</v>
      </c>
      <c r="BM98" s="219" t="s">
        <v>149</v>
      </c>
    </row>
    <row r="99" s="13" customFormat="1">
      <c r="A99" s="13"/>
      <c r="B99" s="221"/>
      <c r="C99" s="222"/>
      <c r="D99" s="223" t="s">
        <v>135</v>
      </c>
      <c r="E99" s="224" t="s">
        <v>37</v>
      </c>
      <c r="F99" s="225" t="s">
        <v>136</v>
      </c>
      <c r="G99" s="222"/>
      <c r="H99" s="224" t="s">
        <v>37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135</v>
      </c>
      <c r="AU99" s="231" t="s">
        <v>90</v>
      </c>
      <c r="AV99" s="13" t="s">
        <v>23</v>
      </c>
      <c r="AW99" s="13" t="s">
        <v>137</v>
      </c>
      <c r="AX99" s="13" t="s">
        <v>81</v>
      </c>
      <c r="AY99" s="231" t="s">
        <v>127</v>
      </c>
    </row>
    <row r="100" s="14" customFormat="1">
      <c r="A100" s="14"/>
      <c r="B100" s="232"/>
      <c r="C100" s="233"/>
      <c r="D100" s="223" t="s">
        <v>135</v>
      </c>
      <c r="E100" s="234" t="s">
        <v>37</v>
      </c>
      <c r="F100" s="235" t="s">
        <v>150</v>
      </c>
      <c r="G100" s="233"/>
      <c r="H100" s="236">
        <v>103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135</v>
      </c>
      <c r="AU100" s="242" t="s">
        <v>90</v>
      </c>
      <c r="AV100" s="14" t="s">
        <v>90</v>
      </c>
      <c r="AW100" s="14" t="s">
        <v>137</v>
      </c>
      <c r="AX100" s="14" t="s">
        <v>81</v>
      </c>
      <c r="AY100" s="242" t="s">
        <v>127</v>
      </c>
    </row>
    <row r="101" s="15" customFormat="1">
      <c r="A101" s="15"/>
      <c r="B101" s="243"/>
      <c r="C101" s="244"/>
      <c r="D101" s="223" t="s">
        <v>135</v>
      </c>
      <c r="E101" s="245" t="s">
        <v>37</v>
      </c>
      <c r="F101" s="246" t="s">
        <v>139</v>
      </c>
      <c r="G101" s="244"/>
      <c r="H101" s="247">
        <v>103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3" t="s">
        <v>135</v>
      </c>
      <c r="AU101" s="253" t="s">
        <v>90</v>
      </c>
      <c r="AV101" s="15" t="s">
        <v>133</v>
      </c>
      <c r="AW101" s="15" t="s">
        <v>137</v>
      </c>
      <c r="AX101" s="15" t="s">
        <v>23</v>
      </c>
      <c r="AY101" s="253" t="s">
        <v>127</v>
      </c>
    </row>
    <row r="102" s="2" customFormat="1" ht="16.5" customHeight="1">
      <c r="A102" s="40"/>
      <c r="B102" s="41"/>
      <c r="C102" s="208" t="s">
        <v>133</v>
      </c>
      <c r="D102" s="208" t="s">
        <v>129</v>
      </c>
      <c r="E102" s="209" t="s">
        <v>151</v>
      </c>
      <c r="F102" s="210" t="s">
        <v>152</v>
      </c>
      <c r="G102" s="211" t="s">
        <v>153</v>
      </c>
      <c r="H102" s="212">
        <v>11.99</v>
      </c>
      <c r="I102" s="213"/>
      <c r="J102" s="214">
        <f>ROUND(I102*H102,2)</f>
        <v>0</v>
      </c>
      <c r="K102" s="210" t="s">
        <v>148</v>
      </c>
      <c r="L102" s="46"/>
      <c r="M102" s="215" t="s">
        <v>37</v>
      </c>
      <c r="N102" s="216" t="s">
        <v>52</v>
      </c>
      <c r="O102" s="8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9" t="s">
        <v>133</v>
      </c>
      <c r="AT102" s="219" t="s">
        <v>129</v>
      </c>
      <c r="AU102" s="219" t="s">
        <v>90</v>
      </c>
      <c r="AY102" s="18" t="s">
        <v>127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8" t="s">
        <v>23</v>
      </c>
      <c r="BK102" s="220">
        <f>ROUND(I102*H102,2)</f>
        <v>0</v>
      </c>
      <c r="BL102" s="18" t="s">
        <v>133</v>
      </c>
      <c r="BM102" s="219" t="s">
        <v>154</v>
      </c>
    </row>
    <row r="103" s="13" customFormat="1">
      <c r="A103" s="13"/>
      <c r="B103" s="221"/>
      <c r="C103" s="222"/>
      <c r="D103" s="223" t="s">
        <v>135</v>
      </c>
      <c r="E103" s="224" t="s">
        <v>37</v>
      </c>
      <c r="F103" s="225" t="s">
        <v>136</v>
      </c>
      <c r="G103" s="222"/>
      <c r="H103" s="224" t="s">
        <v>37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135</v>
      </c>
      <c r="AU103" s="231" t="s">
        <v>90</v>
      </c>
      <c r="AV103" s="13" t="s">
        <v>23</v>
      </c>
      <c r="AW103" s="13" t="s">
        <v>137</v>
      </c>
      <c r="AX103" s="13" t="s">
        <v>81</v>
      </c>
      <c r="AY103" s="231" t="s">
        <v>127</v>
      </c>
    </row>
    <row r="104" s="14" customFormat="1">
      <c r="A104" s="14"/>
      <c r="B104" s="232"/>
      <c r="C104" s="233"/>
      <c r="D104" s="223" t="s">
        <v>135</v>
      </c>
      <c r="E104" s="234" t="s">
        <v>37</v>
      </c>
      <c r="F104" s="235" t="s">
        <v>155</v>
      </c>
      <c r="G104" s="233"/>
      <c r="H104" s="236">
        <v>3.9899999999999998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135</v>
      </c>
      <c r="AU104" s="242" t="s">
        <v>90</v>
      </c>
      <c r="AV104" s="14" t="s">
        <v>90</v>
      </c>
      <c r="AW104" s="14" t="s">
        <v>137</v>
      </c>
      <c r="AX104" s="14" t="s">
        <v>81</v>
      </c>
      <c r="AY104" s="242" t="s">
        <v>127</v>
      </c>
    </row>
    <row r="105" s="14" customFormat="1">
      <c r="A105" s="14"/>
      <c r="B105" s="232"/>
      <c r="C105" s="233"/>
      <c r="D105" s="223" t="s">
        <v>135</v>
      </c>
      <c r="E105" s="234" t="s">
        <v>37</v>
      </c>
      <c r="F105" s="235" t="s">
        <v>156</v>
      </c>
      <c r="G105" s="233"/>
      <c r="H105" s="236">
        <v>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2" t="s">
        <v>135</v>
      </c>
      <c r="AU105" s="242" t="s">
        <v>90</v>
      </c>
      <c r="AV105" s="14" t="s">
        <v>90</v>
      </c>
      <c r="AW105" s="14" t="s">
        <v>137</v>
      </c>
      <c r="AX105" s="14" t="s">
        <v>81</v>
      </c>
      <c r="AY105" s="242" t="s">
        <v>127</v>
      </c>
    </row>
    <row r="106" s="15" customFormat="1">
      <c r="A106" s="15"/>
      <c r="B106" s="243"/>
      <c r="C106" s="244"/>
      <c r="D106" s="223" t="s">
        <v>135</v>
      </c>
      <c r="E106" s="245" t="s">
        <v>37</v>
      </c>
      <c r="F106" s="246" t="s">
        <v>139</v>
      </c>
      <c r="G106" s="244"/>
      <c r="H106" s="247">
        <v>11.99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3" t="s">
        <v>135</v>
      </c>
      <c r="AU106" s="253" t="s">
        <v>90</v>
      </c>
      <c r="AV106" s="15" t="s">
        <v>133</v>
      </c>
      <c r="AW106" s="15" t="s">
        <v>137</v>
      </c>
      <c r="AX106" s="15" t="s">
        <v>23</v>
      </c>
      <c r="AY106" s="253" t="s">
        <v>127</v>
      </c>
    </row>
    <row r="107" s="2" customFormat="1">
      <c r="A107" s="40"/>
      <c r="B107" s="41"/>
      <c r="C107" s="208" t="s">
        <v>157</v>
      </c>
      <c r="D107" s="208" t="s">
        <v>129</v>
      </c>
      <c r="E107" s="209" t="s">
        <v>158</v>
      </c>
      <c r="F107" s="210" t="s">
        <v>159</v>
      </c>
      <c r="G107" s="211" t="s">
        <v>153</v>
      </c>
      <c r="H107" s="212">
        <v>8.1899999999999995</v>
      </c>
      <c r="I107" s="213"/>
      <c r="J107" s="214">
        <f>ROUND(I107*H107,2)</f>
        <v>0</v>
      </c>
      <c r="K107" s="210" t="s">
        <v>148</v>
      </c>
      <c r="L107" s="46"/>
      <c r="M107" s="215" t="s">
        <v>37</v>
      </c>
      <c r="N107" s="216" t="s">
        <v>52</v>
      </c>
      <c r="O107" s="8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9" t="s">
        <v>133</v>
      </c>
      <c r="AT107" s="219" t="s">
        <v>129</v>
      </c>
      <c r="AU107" s="219" t="s">
        <v>90</v>
      </c>
      <c r="AY107" s="18" t="s">
        <v>127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8" t="s">
        <v>23</v>
      </c>
      <c r="BK107" s="220">
        <f>ROUND(I107*H107,2)</f>
        <v>0</v>
      </c>
      <c r="BL107" s="18" t="s">
        <v>133</v>
      </c>
      <c r="BM107" s="219" t="s">
        <v>160</v>
      </c>
    </row>
    <row r="108" s="13" customFormat="1">
      <c r="A108" s="13"/>
      <c r="B108" s="221"/>
      <c r="C108" s="222"/>
      <c r="D108" s="223" t="s">
        <v>135</v>
      </c>
      <c r="E108" s="224" t="s">
        <v>37</v>
      </c>
      <c r="F108" s="225" t="s">
        <v>161</v>
      </c>
      <c r="G108" s="222"/>
      <c r="H108" s="224" t="s">
        <v>37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135</v>
      </c>
      <c r="AU108" s="231" t="s">
        <v>90</v>
      </c>
      <c r="AV108" s="13" t="s">
        <v>23</v>
      </c>
      <c r="AW108" s="13" t="s">
        <v>137</v>
      </c>
      <c r="AX108" s="13" t="s">
        <v>81</v>
      </c>
      <c r="AY108" s="231" t="s">
        <v>127</v>
      </c>
    </row>
    <row r="109" s="14" customFormat="1">
      <c r="A109" s="14"/>
      <c r="B109" s="232"/>
      <c r="C109" s="233"/>
      <c r="D109" s="223" t="s">
        <v>135</v>
      </c>
      <c r="E109" s="234" t="s">
        <v>37</v>
      </c>
      <c r="F109" s="235" t="s">
        <v>162</v>
      </c>
      <c r="G109" s="233"/>
      <c r="H109" s="236">
        <v>8.1900000000000013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2" t="s">
        <v>135</v>
      </c>
      <c r="AU109" s="242" t="s">
        <v>90</v>
      </c>
      <c r="AV109" s="14" t="s">
        <v>90</v>
      </c>
      <c r="AW109" s="14" t="s">
        <v>137</v>
      </c>
      <c r="AX109" s="14" t="s">
        <v>81</v>
      </c>
      <c r="AY109" s="242" t="s">
        <v>127</v>
      </c>
    </row>
    <row r="110" s="15" customFormat="1">
      <c r="A110" s="15"/>
      <c r="B110" s="243"/>
      <c r="C110" s="244"/>
      <c r="D110" s="223" t="s">
        <v>135</v>
      </c>
      <c r="E110" s="245" t="s">
        <v>37</v>
      </c>
      <c r="F110" s="246" t="s">
        <v>139</v>
      </c>
      <c r="G110" s="244"/>
      <c r="H110" s="247">
        <v>8.1900000000000013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3" t="s">
        <v>135</v>
      </c>
      <c r="AU110" s="253" t="s">
        <v>90</v>
      </c>
      <c r="AV110" s="15" t="s">
        <v>133</v>
      </c>
      <c r="AW110" s="15" t="s">
        <v>137</v>
      </c>
      <c r="AX110" s="15" t="s">
        <v>23</v>
      </c>
      <c r="AY110" s="253" t="s">
        <v>127</v>
      </c>
    </row>
    <row r="111" s="2" customFormat="1">
      <c r="A111" s="40"/>
      <c r="B111" s="41"/>
      <c r="C111" s="208" t="s">
        <v>163</v>
      </c>
      <c r="D111" s="208" t="s">
        <v>129</v>
      </c>
      <c r="E111" s="209" t="s">
        <v>164</v>
      </c>
      <c r="F111" s="210" t="s">
        <v>165</v>
      </c>
      <c r="G111" s="211" t="s">
        <v>153</v>
      </c>
      <c r="H111" s="212">
        <v>3.7999999999999998</v>
      </c>
      <c r="I111" s="213"/>
      <c r="J111" s="214">
        <f>ROUND(I111*H111,2)</f>
        <v>0</v>
      </c>
      <c r="K111" s="210" t="s">
        <v>148</v>
      </c>
      <c r="L111" s="46"/>
      <c r="M111" s="215" t="s">
        <v>37</v>
      </c>
      <c r="N111" s="216" t="s">
        <v>52</v>
      </c>
      <c r="O111" s="8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9" t="s">
        <v>133</v>
      </c>
      <c r="AT111" s="219" t="s">
        <v>129</v>
      </c>
      <c r="AU111" s="219" t="s">
        <v>90</v>
      </c>
      <c r="AY111" s="18" t="s">
        <v>127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8" t="s">
        <v>23</v>
      </c>
      <c r="BK111" s="220">
        <f>ROUND(I111*H111,2)</f>
        <v>0</v>
      </c>
      <c r="BL111" s="18" t="s">
        <v>133</v>
      </c>
      <c r="BM111" s="219" t="s">
        <v>166</v>
      </c>
    </row>
    <row r="112" s="13" customFormat="1">
      <c r="A112" s="13"/>
      <c r="B112" s="221"/>
      <c r="C112" s="222"/>
      <c r="D112" s="223" t="s">
        <v>135</v>
      </c>
      <c r="E112" s="224" t="s">
        <v>37</v>
      </c>
      <c r="F112" s="225" t="s">
        <v>136</v>
      </c>
      <c r="G112" s="222"/>
      <c r="H112" s="224" t="s">
        <v>37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135</v>
      </c>
      <c r="AU112" s="231" t="s">
        <v>90</v>
      </c>
      <c r="AV112" s="13" t="s">
        <v>23</v>
      </c>
      <c r="AW112" s="13" t="s">
        <v>137</v>
      </c>
      <c r="AX112" s="13" t="s">
        <v>81</v>
      </c>
      <c r="AY112" s="231" t="s">
        <v>127</v>
      </c>
    </row>
    <row r="113" s="14" customFormat="1">
      <c r="A113" s="14"/>
      <c r="B113" s="232"/>
      <c r="C113" s="233"/>
      <c r="D113" s="223" t="s">
        <v>135</v>
      </c>
      <c r="E113" s="234" t="s">
        <v>37</v>
      </c>
      <c r="F113" s="235" t="s">
        <v>167</v>
      </c>
      <c r="G113" s="233"/>
      <c r="H113" s="236">
        <v>3.8000000000000003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135</v>
      </c>
      <c r="AU113" s="242" t="s">
        <v>90</v>
      </c>
      <c r="AV113" s="14" t="s">
        <v>90</v>
      </c>
      <c r="AW113" s="14" t="s">
        <v>137</v>
      </c>
      <c r="AX113" s="14" t="s">
        <v>81</v>
      </c>
      <c r="AY113" s="242" t="s">
        <v>127</v>
      </c>
    </row>
    <row r="114" s="15" customFormat="1">
      <c r="A114" s="15"/>
      <c r="B114" s="243"/>
      <c r="C114" s="244"/>
      <c r="D114" s="223" t="s">
        <v>135</v>
      </c>
      <c r="E114" s="245" t="s">
        <v>37</v>
      </c>
      <c r="F114" s="246" t="s">
        <v>139</v>
      </c>
      <c r="G114" s="244"/>
      <c r="H114" s="247">
        <v>3.8000000000000003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3" t="s">
        <v>135</v>
      </c>
      <c r="AU114" s="253" t="s">
        <v>90</v>
      </c>
      <c r="AV114" s="15" t="s">
        <v>133</v>
      </c>
      <c r="AW114" s="15" t="s">
        <v>137</v>
      </c>
      <c r="AX114" s="15" t="s">
        <v>23</v>
      </c>
      <c r="AY114" s="253" t="s">
        <v>127</v>
      </c>
    </row>
    <row r="115" s="2" customFormat="1">
      <c r="A115" s="40"/>
      <c r="B115" s="41"/>
      <c r="C115" s="208" t="s">
        <v>168</v>
      </c>
      <c r="D115" s="208" t="s">
        <v>129</v>
      </c>
      <c r="E115" s="209" t="s">
        <v>169</v>
      </c>
      <c r="F115" s="210" t="s">
        <v>170</v>
      </c>
      <c r="G115" s="211" t="s">
        <v>171</v>
      </c>
      <c r="H115" s="212">
        <v>14.742000000000001</v>
      </c>
      <c r="I115" s="213"/>
      <c r="J115" s="214">
        <f>ROUND(I115*H115,2)</f>
        <v>0</v>
      </c>
      <c r="K115" s="210" t="s">
        <v>148</v>
      </c>
      <c r="L115" s="46"/>
      <c r="M115" s="215" t="s">
        <v>37</v>
      </c>
      <c r="N115" s="216" t="s">
        <v>52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133</v>
      </c>
      <c r="AT115" s="219" t="s">
        <v>129</v>
      </c>
      <c r="AU115" s="219" t="s">
        <v>90</v>
      </c>
      <c r="AY115" s="18" t="s">
        <v>127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8" t="s">
        <v>23</v>
      </c>
      <c r="BK115" s="220">
        <f>ROUND(I115*H115,2)</f>
        <v>0</v>
      </c>
      <c r="BL115" s="18" t="s">
        <v>133</v>
      </c>
      <c r="BM115" s="219" t="s">
        <v>172</v>
      </c>
    </row>
    <row r="116" s="13" customFormat="1">
      <c r="A116" s="13"/>
      <c r="B116" s="221"/>
      <c r="C116" s="222"/>
      <c r="D116" s="223" t="s">
        <v>135</v>
      </c>
      <c r="E116" s="224" t="s">
        <v>37</v>
      </c>
      <c r="F116" s="225" t="s">
        <v>173</v>
      </c>
      <c r="G116" s="222"/>
      <c r="H116" s="224" t="s">
        <v>37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135</v>
      </c>
      <c r="AU116" s="231" t="s">
        <v>90</v>
      </c>
      <c r="AV116" s="13" t="s">
        <v>23</v>
      </c>
      <c r="AW116" s="13" t="s">
        <v>137</v>
      </c>
      <c r="AX116" s="13" t="s">
        <v>81</v>
      </c>
      <c r="AY116" s="231" t="s">
        <v>127</v>
      </c>
    </row>
    <row r="117" s="14" customFormat="1">
      <c r="A117" s="14"/>
      <c r="B117" s="232"/>
      <c r="C117" s="233"/>
      <c r="D117" s="223" t="s">
        <v>135</v>
      </c>
      <c r="E117" s="234" t="s">
        <v>37</v>
      </c>
      <c r="F117" s="235" t="s">
        <v>174</v>
      </c>
      <c r="G117" s="233"/>
      <c r="H117" s="236">
        <v>14.741999999999999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135</v>
      </c>
      <c r="AU117" s="242" t="s">
        <v>90</v>
      </c>
      <c r="AV117" s="14" t="s">
        <v>90</v>
      </c>
      <c r="AW117" s="14" t="s">
        <v>137</v>
      </c>
      <c r="AX117" s="14" t="s">
        <v>81</v>
      </c>
      <c r="AY117" s="242" t="s">
        <v>127</v>
      </c>
    </row>
    <row r="118" s="15" customFormat="1">
      <c r="A118" s="15"/>
      <c r="B118" s="243"/>
      <c r="C118" s="244"/>
      <c r="D118" s="223" t="s">
        <v>135</v>
      </c>
      <c r="E118" s="245" t="s">
        <v>37</v>
      </c>
      <c r="F118" s="246" t="s">
        <v>139</v>
      </c>
      <c r="G118" s="244"/>
      <c r="H118" s="247">
        <v>14.741999999999999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3" t="s">
        <v>135</v>
      </c>
      <c r="AU118" s="253" t="s">
        <v>90</v>
      </c>
      <c r="AV118" s="15" t="s">
        <v>133</v>
      </c>
      <c r="AW118" s="15" t="s">
        <v>137</v>
      </c>
      <c r="AX118" s="15" t="s">
        <v>23</v>
      </c>
      <c r="AY118" s="253" t="s">
        <v>127</v>
      </c>
    </row>
    <row r="119" s="2" customFormat="1">
      <c r="A119" s="40"/>
      <c r="B119" s="41"/>
      <c r="C119" s="208" t="s">
        <v>175</v>
      </c>
      <c r="D119" s="208" t="s">
        <v>129</v>
      </c>
      <c r="E119" s="209" t="s">
        <v>176</v>
      </c>
      <c r="F119" s="210" t="s">
        <v>177</v>
      </c>
      <c r="G119" s="211" t="s">
        <v>153</v>
      </c>
      <c r="H119" s="212">
        <v>11.99</v>
      </c>
      <c r="I119" s="213"/>
      <c r="J119" s="214">
        <f>ROUND(I119*H119,2)</f>
        <v>0</v>
      </c>
      <c r="K119" s="210" t="s">
        <v>148</v>
      </c>
      <c r="L119" s="46"/>
      <c r="M119" s="215" t="s">
        <v>37</v>
      </c>
      <c r="N119" s="216" t="s">
        <v>52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133</v>
      </c>
      <c r="AT119" s="219" t="s">
        <v>129</v>
      </c>
      <c r="AU119" s="219" t="s">
        <v>90</v>
      </c>
      <c r="AY119" s="18" t="s">
        <v>127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8" t="s">
        <v>23</v>
      </c>
      <c r="BK119" s="220">
        <f>ROUND(I119*H119,2)</f>
        <v>0</v>
      </c>
      <c r="BL119" s="18" t="s">
        <v>133</v>
      </c>
      <c r="BM119" s="219" t="s">
        <v>178</v>
      </c>
    </row>
    <row r="120" s="13" customFormat="1">
      <c r="A120" s="13"/>
      <c r="B120" s="221"/>
      <c r="C120" s="222"/>
      <c r="D120" s="223" t="s">
        <v>135</v>
      </c>
      <c r="E120" s="224" t="s">
        <v>37</v>
      </c>
      <c r="F120" s="225" t="s">
        <v>179</v>
      </c>
      <c r="G120" s="222"/>
      <c r="H120" s="224" t="s">
        <v>37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135</v>
      </c>
      <c r="AU120" s="231" t="s">
        <v>90</v>
      </c>
      <c r="AV120" s="13" t="s">
        <v>23</v>
      </c>
      <c r="AW120" s="13" t="s">
        <v>137</v>
      </c>
      <c r="AX120" s="13" t="s">
        <v>81</v>
      </c>
      <c r="AY120" s="231" t="s">
        <v>127</v>
      </c>
    </row>
    <row r="121" s="14" customFormat="1">
      <c r="A121" s="14"/>
      <c r="B121" s="232"/>
      <c r="C121" s="233"/>
      <c r="D121" s="223" t="s">
        <v>135</v>
      </c>
      <c r="E121" s="234" t="s">
        <v>37</v>
      </c>
      <c r="F121" s="235" t="s">
        <v>180</v>
      </c>
      <c r="G121" s="233"/>
      <c r="H121" s="236">
        <v>11.99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135</v>
      </c>
      <c r="AU121" s="242" t="s">
        <v>90</v>
      </c>
      <c r="AV121" s="14" t="s">
        <v>90</v>
      </c>
      <c r="AW121" s="14" t="s">
        <v>137</v>
      </c>
      <c r="AX121" s="14" t="s">
        <v>81</v>
      </c>
      <c r="AY121" s="242" t="s">
        <v>127</v>
      </c>
    </row>
    <row r="122" s="15" customFormat="1">
      <c r="A122" s="15"/>
      <c r="B122" s="243"/>
      <c r="C122" s="244"/>
      <c r="D122" s="223" t="s">
        <v>135</v>
      </c>
      <c r="E122" s="245" t="s">
        <v>37</v>
      </c>
      <c r="F122" s="246" t="s">
        <v>139</v>
      </c>
      <c r="G122" s="244"/>
      <c r="H122" s="247">
        <v>11.99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3" t="s">
        <v>135</v>
      </c>
      <c r="AU122" s="253" t="s">
        <v>90</v>
      </c>
      <c r="AV122" s="15" t="s">
        <v>133</v>
      </c>
      <c r="AW122" s="15" t="s">
        <v>137</v>
      </c>
      <c r="AX122" s="15" t="s">
        <v>23</v>
      </c>
      <c r="AY122" s="253" t="s">
        <v>127</v>
      </c>
    </row>
    <row r="123" s="2" customFormat="1">
      <c r="A123" s="40"/>
      <c r="B123" s="41"/>
      <c r="C123" s="208" t="s">
        <v>28</v>
      </c>
      <c r="D123" s="208" t="s">
        <v>129</v>
      </c>
      <c r="E123" s="209" t="s">
        <v>181</v>
      </c>
      <c r="F123" s="210" t="s">
        <v>182</v>
      </c>
      <c r="G123" s="211" t="s">
        <v>132</v>
      </c>
      <c r="H123" s="212">
        <v>103</v>
      </c>
      <c r="I123" s="213"/>
      <c r="J123" s="214">
        <f>ROUND(I123*H123,2)</f>
        <v>0</v>
      </c>
      <c r="K123" s="210" t="s">
        <v>148</v>
      </c>
      <c r="L123" s="46"/>
      <c r="M123" s="215" t="s">
        <v>37</v>
      </c>
      <c r="N123" s="216" t="s">
        <v>52</v>
      </c>
      <c r="O123" s="8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133</v>
      </c>
      <c r="AT123" s="219" t="s">
        <v>129</v>
      </c>
      <c r="AU123" s="219" t="s">
        <v>90</v>
      </c>
      <c r="AY123" s="18" t="s">
        <v>127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8" t="s">
        <v>23</v>
      </c>
      <c r="BK123" s="220">
        <f>ROUND(I123*H123,2)</f>
        <v>0</v>
      </c>
      <c r="BL123" s="18" t="s">
        <v>133</v>
      </c>
      <c r="BM123" s="219" t="s">
        <v>183</v>
      </c>
    </row>
    <row r="124" s="13" customFormat="1">
      <c r="A124" s="13"/>
      <c r="B124" s="221"/>
      <c r="C124" s="222"/>
      <c r="D124" s="223" t="s">
        <v>135</v>
      </c>
      <c r="E124" s="224" t="s">
        <v>37</v>
      </c>
      <c r="F124" s="225" t="s">
        <v>136</v>
      </c>
      <c r="G124" s="222"/>
      <c r="H124" s="224" t="s">
        <v>37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135</v>
      </c>
      <c r="AU124" s="231" t="s">
        <v>90</v>
      </c>
      <c r="AV124" s="13" t="s">
        <v>23</v>
      </c>
      <c r="AW124" s="13" t="s">
        <v>137</v>
      </c>
      <c r="AX124" s="13" t="s">
        <v>81</v>
      </c>
      <c r="AY124" s="231" t="s">
        <v>127</v>
      </c>
    </row>
    <row r="125" s="14" customFormat="1">
      <c r="A125" s="14"/>
      <c r="B125" s="232"/>
      <c r="C125" s="233"/>
      <c r="D125" s="223" t="s">
        <v>135</v>
      </c>
      <c r="E125" s="234" t="s">
        <v>37</v>
      </c>
      <c r="F125" s="235" t="s">
        <v>184</v>
      </c>
      <c r="G125" s="233"/>
      <c r="H125" s="236">
        <v>103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2" t="s">
        <v>135</v>
      </c>
      <c r="AU125" s="242" t="s">
        <v>90</v>
      </c>
      <c r="AV125" s="14" t="s">
        <v>90</v>
      </c>
      <c r="AW125" s="14" t="s">
        <v>137</v>
      </c>
      <c r="AX125" s="14" t="s">
        <v>81</v>
      </c>
      <c r="AY125" s="242" t="s">
        <v>127</v>
      </c>
    </row>
    <row r="126" s="15" customFormat="1">
      <c r="A126" s="15"/>
      <c r="B126" s="243"/>
      <c r="C126" s="244"/>
      <c r="D126" s="223" t="s">
        <v>135</v>
      </c>
      <c r="E126" s="245" t="s">
        <v>37</v>
      </c>
      <c r="F126" s="246" t="s">
        <v>139</v>
      </c>
      <c r="G126" s="244"/>
      <c r="H126" s="247">
        <v>103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3" t="s">
        <v>135</v>
      </c>
      <c r="AU126" s="253" t="s">
        <v>90</v>
      </c>
      <c r="AV126" s="15" t="s">
        <v>133</v>
      </c>
      <c r="AW126" s="15" t="s">
        <v>137</v>
      </c>
      <c r="AX126" s="15" t="s">
        <v>23</v>
      </c>
      <c r="AY126" s="253" t="s">
        <v>127</v>
      </c>
    </row>
    <row r="127" s="2" customFormat="1">
      <c r="A127" s="40"/>
      <c r="B127" s="41"/>
      <c r="C127" s="208" t="s">
        <v>185</v>
      </c>
      <c r="D127" s="208" t="s">
        <v>129</v>
      </c>
      <c r="E127" s="209" t="s">
        <v>186</v>
      </c>
      <c r="F127" s="210" t="s">
        <v>187</v>
      </c>
      <c r="G127" s="211" t="s">
        <v>132</v>
      </c>
      <c r="H127" s="212">
        <v>103</v>
      </c>
      <c r="I127" s="213"/>
      <c r="J127" s="214">
        <f>ROUND(I127*H127,2)</f>
        <v>0</v>
      </c>
      <c r="K127" s="210" t="s">
        <v>148</v>
      </c>
      <c r="L127" s="46"/>
      <c r="M127" s="215" t="s">
        <v>37</v>
      </c>
      <c r="N127" s="216" t="s">
        <v>52</v>
      </c>
      <c r="O127" s="8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9" t="s">
        <v>133</v>
      </c>
      <c r="AT127" s="219" t="s">
        <v>129</v>
      </c>
      <c r="AU127" s="219" t="s">
        <v>90</v>
      </c>
      <c r="AY127" s="18" t="s">
        <v>127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23</v>
      </c>
      <c r="BK127" s="220">
        <f>ROUND(I127*H127,2)</f>
        <v>0</v>
      </c>
      <c r="BL127" s="18" t="s">
        <v>133</v>
      </c>
      <c r="BM127" s="219" t="s">
        <v>188</v>
      </c>
    </row>
    <row r="128" s="13" customFormat="1">
      <c r="A128" s="13"/>
      <c r="B128" s="221"/>
      <c r="C128" s="222"/>
      <c r="D128" s="223" t="s">
        <v>135</v>
      </c>
      <c r="E128" s="224" t="s">
        <v>37</v>
      </c>
      <c r="F128" s="225" t="s">
        <v>136</v>
      </c>
      <c r="G128" s="222"/>
      <c r="H128" s="224" t="s">
        <v>37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135</v>
      </c>
      <c r="AU128" s="231" t="s">
        <v>90</v>
      </c>
      <c r="AV128" s="13" t="s">
        <v>23</v>
      </c>
      <c r="AW128" s="13" t="s">
        <v>137</v>
      </c>
      <c r="AX128" s="13" t="s">
        <v>81</v>
      </c>
      <c r="AY128" s="231" t="s">
        <v>127</v>
      </c>
    </row>
    <row r="129" s="14" customFormat="1">
      <c r="A129" s="14"/>
      <c r="B129" s="232"/>
      <c r="C129" s="233"/>
      <c r="D129" s="223" t="s">
        <v>135</v>
      </c>
      <c r="E129" s="234" t="s">
        <v>37</v>
      </c>
      <c r="F129" s="235" t="s">
        <v>189</v>
      </c>
      <c r="G129" s="233"/>
      <c r="H129" s="236">
        <v>103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135</v>
      </c>
      <c r="AU129" s="242" t="s">
        <v>90</v>
      </c>
      <c r="AV129" s="14" t="s">
        <v>90</v>
      </c>
      <c r="AW129" s="14" t="s">
        <v>137</v>
      </c>
      <c r="AX129" s="14" t="s">
        <v>81</v>
      </c>
      <c r="AY129" s="242" t="s">
        <v>127</v>
      </c>
    </row>
    <row r="130" s="15" customFormat="1">
      <c r="A130" s="15"/>
      <c r="B130" s="243"/>
      <c r="C130" s="244"/>
      <c r="D130" s="223" t="s">
        <v>135</v>
      </c>
      <c r="E130" s="245" t="s">
        <v>37</v>
      </c>
      <c r="F130" s="246" t="s">
        <v>139</v>
      </c>
      <c r="G130" s="244"/>
      <c r="H130" s="247">
        <v>103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3" t="s">
        <v>135</v>
      </c>
      <c r="AU130" s="253" t="s">
        <v>90</v>
      </c>
      <c r="AV130" s="15" t="s">
        <v>133</v>
      </c>
      <c r="AW130" s="15" t="s">
        <v>137</v>
      </c>
      <c r="AX130" s="15" t="s">
        <v>23</v>
      </c>
      <c r="AY130" s="253" t="s">
        <v>127</v>
      </c>
    </row>
    <row r="131" s="2" customFormat="1" ht="16.5" customHeight="1">
      <c r="A131" s="40"/>
      <c r="B131" s="41"/>
      <c r="C131" s="254" t="s">
        <v>190</v>
      </c>
      <c r="D131" s="254" t="s">
        <v>191</v>
      </c>
      <c r="E131" s="255" t="s">
        <v>192</v>
      </c>
      <c r="F131" s="256" t="s">
        <v>193</v>
      </c>
      <c r="G131" s="257" t="s">
        <v>194</v>
      </c>
      <c r="H131" s="258">
        <v>2.0600000000000001</v>
      </c>
      <c r="I131" s="259"/>
      <c r="J131" s="260">
        <f>ROUND(I131*H131,2)</f>
        <v>0</v>
      </c>
      <c r="K131" s="256" t="s">
        <v>148</v>
      </c>
      <c r="L131" s="261"/>
      <c r="M131" s="262" t="s">
        <v>37</v>
      </c>
      <c r="N131" s="263" t="s">
        <v>52</v>
      </c>
      <c r="O131" s="86"/>
      <c r="P131" s="217">
        <f>O131*H131</f>
        <v>0</v>
      </c>
      <c r="Q131" s="217">
        <v>0.001</v>
      </c>
      <c r="R131" s="217">
        <f>Q131*H131</f>
        <v>0.0020600000000000002</v>
      </c>
      <c r="S131" s="217">
        <v>0</v>
      </c>
      <c r="T131" s="21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9" t="s">
        <v>175</v>
      </c>
      <c r="AT131" s="219" t="s">
        <v>191</v>
      </c>
      <c r="AU131" s="219" t="s">
        <v>90</v>
      </c>
      <c r="AY131" s="18" t="s">
        <v>127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8" t="s">
        <v>23</v>
      </c>
      <c r="BK131" s="220">
        <f>ROUND(I131*H131,2)</f>
        <v>0</v>
      </c>
      <c r="BL131" s="18" t="s">
        <v>133</v>
      </c>
      <c r="BM131" s="219" t="s">
        <v>195</v>
      </c>
    </row>
    <row r="132" s="13" customFormat="1">
      <c r="A132" s="13"/>
      <c r="B132" s="221"/>
      <c r="C132" s="222"/>
      <c r="D132" s="223" t="s">
        <v>135</v>
      </c>
      <c r="E132" s="224" t="s">
        <v>37</v>
      </c>
      <c r="F132" s="225" t="s">
        <v>136</v>
      </c>
      <c r="G132" s="222"/>
      <c r="H132" s="224" t="s">
        <v>37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135</v>
      </c>
      <c r="AU132" s="231" t="s">
        <v>90</v>
      </c>
      <c r="AV132" s="13" t="s">
        <v>23</v>
      </c>
      <c r="AW132" s="13" t="s">
        <v>137</v>
      </c>
      <c r="AX132" s="13" t="s">
        <v>81</v>
      </c>
      <c r="AY132" s="231" t="s">
        <v>127</v>
      </c>
    </row>
    <row r="133" s="14" customFormat="1">
      <c r="A133" s="14"/>
      <c r="B133" s="232"/>
      <c r="C133" s="233"/>
      <c r="D133" s="223" t="s">
        <v>135</v>
      </c>
      <c r="E133" s="234" t="s">
        <v>37</v>
      </c>
      <c r="F133" s="235" t="s">
        <v>196</v>
      </c>
      <c r="G133" s="233"/>
      <c r="H133" s="236">
        <v>2.0600000000000001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135</v>
      </c>
      <c r="AU133" s="242" t="s">
        <v>90</v>
      </c>
      <c r="AV133" s="14" t="s">
        <v>90</v>
      </c>
      <c r="AW133" s="14" t="s">
        <v>137</v>
      </c>
      <c r="AX133" s="14" t="s">
        <v>81</v>
      </c>
      <c r="AY133" s="242" t="s">
        <v>127</v>
      </c>
    </row>
    <row r="134" s="15" customFormat="1">
      <c r="A134" s="15"/>
      <c r="B134" s="243"/>
      <c r="C134" s="244"/>
      <c r="D134" s="223" t="s">
        <v>135</v>
      </c>
      <c r="E134" s="245" t="s">
        <v>37</v>
      </c>
      <c r="F134" s="246" t="s">
        <v>139</v>
      </c>
      <c r="G134" s="244"/>
      <c r="H134" s="247">
        <v>2.0600000000000001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3" t="s">
        <v>135</v>
      </c>
      <c r="AU134" s="253" t="s">
        <v>90</v>
      </c>
      <c r="AV134" s="15" t="s">
        <v>133</v>
      </c>
      <c r="AW134" s="15" t="s">
        <v>137</v>
      </c>
      <c r="AX134" s="15" t="s">
        <v>23</v>
      </c>
      <c r="AY134" s="253" t="s">
        <v>127</v>
      </c>
    </row>
    <row r="135" s="12" customFormat="1" ht="22.8" customHeight="1">
      <c r="A135" s="12"/>
      <c r="B135" s="192"/>
      <c r="C135" s="193"/>
      <c r="D135" s="194" t="s">
        <v>80</v>
      </c>
      <c r="E135" s="206" t="s">
        <v>133</v>
      </c>
      <c r="F135" s="206" t="s">
        <v>197</v>
      </c>
      <c r="G135" s="193"/>
      <c r="H135" s="193"/>
      <c r="I135" s="196"/>
      <c r="J135" s="207">
        <f>BK135</f>
        <v>0</v>
      </c>
      <c r="K135" s="193"/>
      <c r="L135" s="198"/>
      <c r="M135" s="199"/>
      <c r="N135" s="200"/>
      <c r="O135" s="200"/>
      <c r="P135" s="201">
        <f>SUM(P136:P147)</f>
        <v>0</v>
      </c>
      <c r="Q135" s="200"/>
      <c r="R135" s="201">
        <f>SUM(R136:R147)</f>
        <v>24.194055679999998</v>
      </c>
      <c r="S135" s="200"/>
      <c r="T135" s="202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3" t="s">
        <v>23</v>
      </c>
      <c r="AT135" s="204" t="s">
        <v>80</v>
      </c>
      <c r="AU135" s="204" t="s">
        <v>23</v>
      </c>
      <c r="AY135" s="203" t="s">
        <v>127</v>
      </c>
      <c r="BK135" s="205">
        <f>SUM(BK136:BK147)</f>
        <v>0</v>
      </c>
    </row>
    <row r="136" s="2" customFormat="1" ht="21.75" customHeight="1">
      <c r="A136" s="40"/>
      <c r="B136" s="41"/>
      <c r="C136" s="208" t="s">
        <v>198</v>
      </c>
      <c r="D136" s="208" t="s">
        <v>129</v>
      </c>
      <c r="E136" s="209" t="s">
        <v>199</v>
      </c>
      <c r="F136" s="210" t="s">
        <v>200</v>
      </c>
      <c r="G136" s="211" t="s">
        <v>132</v>
      </c>
      <c r="H136" s="212">
        <v>16</v>
      </c>
      <c r="I136" s="213"/>
      <c r="J136" s="214">
        <f>ROUND(I136*H136,2)</f>
        <v>0</v>
      </c>
      <c r="K136" s="210" t="s">
        <v>148</v>
      </c>
      <c r="L136" s="46"/>
      <c r="M136" s="215" t="s">
        <v>37</v>
      </c>
      <c r="N136" s="216" t="s">
        <v>52</v>
      </c>
      <c r="O136" s="86"/>
      <c r="P136" s="217">
        <f>O136*H136</f>
        <v>0</v>
      </c>
      <c r="Q136" s="217">
        <v>0.36435000000000001</v>
      </c>
      <c r="R136" s="217">
        <f>Q136*H136</f>
        <v>5.8296000000000001</v>
      </c>
      <c r="S136" s="217">
        <v>0</v>
      </c>
      <c r="T136" s="21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9" t="s">
        <v>133</v>
      </c>
      <c r="AT136" s="219" t="s">
        <v>129</v>
      </c>
      <c r="AU136" s="219" t="s">
        <v>90</v>
      </c>
      <c r="AY136" s="18" t="s">
        <v>127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8" t="s">
        <v>23</v>
      </c>
      <c r="BK136" s="220">
        <f>ROUND(I136*H136,2)</f>
        <v>0</v>
      </c>
      <c r="BL136" s="18" t="s">
        <v>133</v>
      </c>
      <c r="BM136" s="219" t="s">
        <v>201</v>
      </c>
    </row>
    <row r="137" s="14" customFormat="1">
      <c r="A137" s="14"/>
      <c r="B137" s="232"/>
      <c r="C137" s="233"/>
      <c r="D137" s="223" t="s">
        <v>135</v>
      </c>
      <c r="E137" s="234" t="s">
        <v>37</v>
      </c>
      <c r="F137" s="235" t="s">
        <v>202</v>
      </c>
      <c r="G137" s="233"/>
      <c r="H137" s="236">
        <v>16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135</v>
      </c>
      <c r="AU137" s="242" t="s">
        <v>90</v>
      </c>
      <c r="AV137" s="14" t="s">
        <v>90</v>
      </c>
      <c r="AW137" s="14" t="s">
        <v>137</v>
      </c>
      <c r="AX137" s="14" t="s">
        <v>81</v>
      </c>
      <c r="AY137" s="242" t="s">
        <v>127</v>
      </c>
    </row>
    <row r="138" s="15" customFormat="1">
      <c r="A138" s="15"/>
      <c r="B138" s="243"/>
      <c r="C138" s="244"/>
      <c r="D138" s="223" t="s">
        <v>135</v>
      </c>
      <c r="E138" s="245" t="s">
        <v>37</v>
      </c>
      <c r="F138" s="246" t="s">
        <v>139</v>
      </c>
      <c r="G138" s="244"/>
      <c r="H138" s="247">
        <v>16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3" t="s">
        <v>135</v>
      </c>
      <c r="AU138" s="253" t="s">
        <v>90</v>
      </c>
      <c r="AV138" s="15" t="s">
        <v>133</v>
      </c>
      <c r="AW138" s="15" t="s">
        <v>137</v>
      </c>
      <c r="AX138" s="15" t="s">
        <v>23</v>
      </c>
      <c r="AY138" s="253" t="s">
        <v>127</v>
      </c>
    </row>
    <row r="139" s="2" customFormat="1" ht="16.5" customHeight="1">
      <c r="A139" s="40"/>
      <c r="B139" s="41"/>
      <c r="C139" s="208" t="s">
        <v>203</v>
      </c>
      <c r="D139" s="208" t="s">
        <v>129</v>
      </c>
      <c r="E139" s="209" t="s">
        <v>204</v>
      </c>
      <c r="F139" s="210" t="s">
        <v>205</v>
      </c>
      <c r="G139" s="211" t="s">
        <v>132</v>
      </c>
      <c r="H139" s="212">
        <v>16</v>
      </c>
      <c r="I139" s="213"/>
      <c r="J139" s="214">
        <f>ROUND(I139*H139,2)</f>
        <v>0</v>
      </c>
      <c r="K139" s="210" t="s">
        <v>148</v>
      </c>
      <c r="L139" s="46"/>
      <c r="M139" s="215" t="s">
        <v>37</v>
      </c>
      <c r="N139" s="216" t="s">
        <v>52</v>
      </c>
      <c r="O139" s="86"/>
      <c r="P139" s="217">
        <f>O139*H139</f>
        <v>0</v>
      </c>
      <c r="Q139" s="217">
        <v>0.2004</v>
      </c>
      <c r="R139" s="217">
        <f>Q139*H139</f>
        <v>3.2063999999999999</v>
      </c>
      <c r="S139" s="217">
        <v>0</v>
      </c>
      <c r="T139" s="21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9" t="s">
        <v>133</v>
      </c>
      <c r="AT139" s="219" t="s">
        <v>129</v>
      </c>
      <c r="AU139" s="219" t="s">
        <v>90</v>
      </c>
      <c r="AY139" s="18" t="s">
        <v>127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8" t="s">
        <v>23</v>
      </c>
      <c r="BK139" s="220">
        <f>ROUND(I139*H139,2)</f>
        <v>0</v>
      </c>
      <c r="BL139" s="18" t="s">
        <v>133</v>
      </c>
      <c r="BM139" s="219" t="s">
        <v>206</v>
      </c>
    </row>
    <row r="140" s="14" customFormat="1">
      <c r="A140" s="14"/>
      <c r="B140" s="232"/>
      <c r="C140" s="233"/>
      <c r="D140" s="223" t="s">
        <v>135</v>
      </c>
      <c r="E140" s="234" t="s">
        <v>37</v>
      </c>
      <c r="F140" s="235" t="s">
        <v>202</v>
      </c>
      <c r="G140" s="233"/>
      <c r="H140" s="236">
        <v>16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135</v>
      </c>
      <c r="AU140" s="242" t="s">
        <v>90</v>
      </c>
      <c r="AV140" s="14" t="s">
        <v>90</v>
      </c>
      <c r="AW140" s="14" t="s">
        <v>137</v>
      </c>
      <c r="AX140" s="14" t="s">
        <v>81</v>
      </c>
      <c r="AY140" s="242" t="s">
        <v>127</v>
      </c>
    </row>
    <row r="141" s="15" customFormat="1">
      <c r="A141" s="15"/>
      <c r="B141" s="243"/>
      <c r="C141" s="244"/>
      <c r="D141" s="223" t="s">
        <v>135</v>
      </c>
      <c r="E141" s="245" t="s">
        <v>37</v>
      </c>
      <c r="F141" s="246" t="s">
        <v>139</v>
      </c>
      <c r="G141" s="244"/>
      <c r="H141" s="247">
        <v>16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3" t="s">
        <v>135</v>
      </c>
      <c r="AU141" s="253" t="s">
        <v>90</v>
      </c>
      <c r="AV141" s="15" t="s">
        <v>133</v>
      </c>
      <c r="AW141" s="15" t="s">
        <v>137</v>
      </c>
      <c r="AX141" s="15" t="s">
        <v>23</v>
      </c>
      <c r="AY141" s="253" t="s">
        <v>127</v>
      </c>
    </row>
    <row r="142" s="2" customFormat="1" ht="16.5" customHeight="1">
      <c r="A142" s="40"/>
      <c r="B142" s="41"/>
      <c r="C142" s="208" t="s">
        <v>8</v>
      </c>
      <c r="D142" s="208" t="s">
        <v>129</v>
      </c>
      <c r="E142" s="209" t="s">
        <v>207</v>
      </c>
      <c r="F142" s="210" t="s">
        <v>208</v>
      </c>
      <c r="G142" s="211" t="s">
        <v>153</v>
      </c>
      <c r="H142" s="212">
        <v>0.38400000000000001</v>
      </c>
      <c r="I142" s="213"/>
      <c r="J142" s="214">
        <f>ROUND(I142*H142,2)</f>
        <v>0</v>
      </c>
      <c r="K142" s="210" t="s">
        <v>148</v>
      </c>
      <c r="L142" s="46"/>
      <c r="M142" s="215" t="s">
        <v>37</v>
      </c>
      <c r="N142" s="216" t="s">
        <v>52</v>
      </c>
      <c r="O142" s="86"/>
      <c r="P142" s="217">
        <f>O142*H142</f>
        <v>0</v>
      </c>
      <c r="Q142" s="217">
        <v>1.8907700000000001</v>
      </c>
      <c r="R142" s="217">
        <f>Q142*H142</f>
        <v>0.72605568000000009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133</v>
      </c>
      <c r="AT142" s="219" t="s">
        <v>129</v>
      </c>
      <c r="AU142" s="219" t="s">
        <v>90</v>
      </c>
      <c r="AY142" s="18" t="s">
        <v>127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8" t="s">
        <v>23</v>
      </c>
      <c r="BK142" s="220">
        <f>ROUND(I142*H142,2)</f>
        <v>0</v>
      </c>
      <c r="BL142" s="18" t="s">
        <v>133</v>
      </c>
      <c r="BM142" s="219" t="s">
        <v>209</v>
      </c>
    </row>
    <row r="143" s="14" customFormat="1">
      <c r="A143" s="14"/>
      <c r="B143" s="232"/>
      <c r="C143" s="233"/>
      <c r="D143" s="223" t="s">
        <v>135</v>
      </c>
      <c r="E143" s="234" t="s">
        <v>37</v>
      </c>
      <c r="F143" s="235" t="s">
        <v>210</v>
      </c>
      <c r="G143" s="233"/>
      <c r="H143" s="236">
        <v>0.38400000000000001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135</v>
      </c>
      <c r="AU143" s="242" t="s">
        <v>90</v>
      </c>
      <c r="AV143" s="14" t="s">
        <v>90</v>
      </c>
      <c r="AW143" s="14" t="s">
        <v>137</v>
      </c>
      <c r="AX143" s="14" t="s">
        <v>81</v>
      </c>
      <c r="AY143" s="242" t="s">
        <v>127</v>
      </c>
    </row>
    <row r="144" s="15" customFormat="1">
      <c r="A144" s="15"/>
      <c r="B144" s="243"/>
      <c r="C144" s="244"/>
      <c r="D144" s="223" t="s">
        <v>135</v>
      </c>
      <c r="E144" s="245" t="s">
        <v>37</v>
      </c>
      <c r="F144" s="246" t="s">
        <v>139</v>
      </c>
      <c r="G144" s="244"/>
      <c r="H144" s="247">
        <v>0.38400000000000001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3" t="s">
        <v>135</v>
      </c>
      <c r="AU144" s="253" t="s">
        <v>90</v>
      </c>
      <c r="AV144" s="15" t="s">
        <v>133</v>
      </c>
      <c r="AW144" s="15" t="s">
        <v>137</v>
      </c>
      <c r="AX144" s="15" t="s">
        <v>23</v>
      </c>
      <c r="AY144" s="253" t="s">
        <v>127</v>
      </c>
    </row>
    <row r="145" s="2" customFormat="1" ht="33" customHeight="1">
      <c r="A145" s="40"/>
      <c r="B145" s="41"/>
      <c r="C145" s="208" t="s">
        <v>211</v>
      </c>
      <c r="D145" s="208" t="s">
        <v>129</v>
      </c>
      <c r="E145" s="209" t="s">
        <v>212</v>
      </c>
      <c r="F145" s="210" t="s">
        <v>213</v>
      </c>
      <c r="G145" s="211" t="s">
        <v>132</v>
      </c>
      <c r="H145" s="212">
        <v>16</v>
      </c>
      <c r="I145" s="213"/>
      <c r="J145" s="214">
        <f>ROUND(I145*H145,2)</f>
        <v>0</v>
      </c>
      <c r="K145" s="210" t="s">
        <v>148</v>
      </c>
      <c r="L145" s="46"/>
      <c r="M145" s="215" t="s">
        <v>37</v>
      </c>
      <c r="N145" s="216" t="s">
        <v>52</v>
      </c>
      <c r="O145" s="86"/>
      <c r="P145" s="217">
        <f>O145*H145</f>
        <v>0</v>
      </c>
      <c r="Q145" s="217">
        <v>0.90200000000000002</v>
      </c>
      <c r="R145" s="217">
        <f>Q145*H145</f>
        <v>14.432</v>
      </c>
      <c r="S145" s="217">
        <v>0</v>
      </c>
      <c r="T145" s="21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9" t="s">
        <v>133</v>
      </c>
      <c r="AT145" s="219" t="s">
        <v>129</v>
      </c>
      <c r="AU145" s="219" t="s">
        <v>90</v>
      </c>
      <c r="AY145" s="18" t="s">
        <v>127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23</v>
      </c>
      <c r="BK145" s="220">
        <f>ROUND(I145*H145,2)</f>
        <v>0</v>
      </c>
      <c r="BL145" s="18" t="s">
        <v>133</v>
      </c>
      <c r="BM145" s="219" t="s">
        <v>214</v>
      </c>
    </row>
    <row r="146" s="14" customFormat="1">
      <c r="A146" s="14"/>
      <c r="B146" s="232"/>
      <c r="C146" s="233"/>
      <c r="D146" s="223" t="s">
        <v>135</v>
      </c>
      <c r="E146" s="234" t="s">
        <v>37</v>
      </c>
      <c r="F146" s="235" t="s">
        <v>202</v>
      </c>
      <c r="G146" s="233"/>
      <c r="H146" s="236">
        <v>16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135</v>
      </c>
      <c r="AU146" s="242" t="s">
        <v>90</v>
      </c>
      <c r="AV146" s="14" t="s">
        <v>90</v>
      </c>
      <c r="AW146" s="14" t="s">
        <v>137</v>
      </c>
      <c r="AX146" s="14" t="s">
        <v>81</v>
      </c>
      <c r="AY146" s="242" t="s">
        <v>127</v>
      </c>
    </row>
    <row r="147" s="15" customFormat="1">
      <c r="A147" s="15"/>
      <c r="B147" s="243"/>
      <c r="C147" s="244"/>
      <c r="D147" s="223" t="s">
        <v>135</v>
      </c>
      <c r="E147" s="245" t="s">
        <v>37</v>
      </c>
      <c r="F147" s="246" t="s">
        <v>139</v>
      </c>
      <c r="G147" s="244"/>
      <c r="H147" s="247">
        <v>16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3" t="s">
        <v>135</v>
      </c>
      <c r="AU147" s="253" t="s">
        <v>90</v>
      </c>
      <c r="AV147" s="15" t="s">
        <v>133</v>
      </c>
      <c r="AW147" s="15" t="s">
        <v>137</v>
      </c>
      <c r="AX147" s="15" t="s">
        <v>23</v>
      </c>
      <c r="AY147" s="253" t="s">
        <v>127</v>
      </c>
    </row>
    <row r="148" s="12" customFormat="1" ht="22.8" customHeight="1">
      <c r="A148" s="12"/>
      <c r="B148" s="192"/>
      <c r="C148" s="193"/>
      <c r="D148" s="194" t="s">
        <v>80</v>
      </c>
      <c r="E148" s="206" t="s">
        <v>157</v>
      </c>
      <c r="F148" s="206" t="s">
        <v>215</v>
      </c>
      <c r="G148" s="193"/>
      <c r="H148" s="193"/>
      <c r="I148" s="196"/>
      <c r="J148" s="207">
        <f>BK148</f>
        <v>0</v>
      </c>
      <c r="K148" s="193"/>
      <c r="L148" s="198"/>
      <c r="M148" s="199"/>
      <c r="N148" s="200"/>
      <c r="O148" s="200"/>
      <c r="P148" s="201">
        <f>SUM(P149:P166)</f>
        <v>0</v>
      </c>
      <c r="Q148" s="200"/>
      <c r="R148" s="201">
        <f>SUM(R149:R166)</f>
        <v>29.370060000000002</v>
      </c>
      <c r="S148" s="200"/>
      <c r="T148" s="202">
        <f>SUM(T149:T166)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3" t="s">
        <v>23</v>
      </c>
      <c r="AT148" s="204" t="s">
        <v>80</v>
      </c>
      <c r="AU148" s="204" t="s">
        <v>23</v>
      </c>
      <c r="AY148" s="203" t="s">
        <v>127</v>
      </c>
      <c r="BK148" s="205">
        <f>SUM(BK149:BK166)</f>
        <v>0</v>
      </c>
    </row>
    <row r="149" s="2" customFormat="1" ht="16.5" customHeight="1">
      <c r="A149" s="40"/>
      <c r="B149" s="41"/>
      <c r="C149" s="208" t="s">
        <v>216</v>
      </c>
      <c r="D149" s="208" t="s">
        <v>129</v>
      </c>
      <c r="E149" s="209" t="s">
        <v>217</v>
      </c>
      <c r="F149" s="210" t="s">
        <v>218</v>
      </c>
      <c r="G149" s="211" t="s">
        <v>132</v>
      </c>
      <c r="H149" s="212">
        <v>19</v>
      </c>
      <c r="I149" s="213"/>
      <c r="J149" s="214">
        <f>ROUND(I149*H149,2)</f>
        <v>0</v>
      </c>
      <c r="K149" s="210" t="s">
        <v>148</v>
      </c>
      <c r="L149" s="46"/>
      <c r="M149" s="215" t="s">
        <v>37</v>
      </c>
      <c r="N149" s="216" t="s">
        <v>52</v>
      </c>
      <c r="O149" s="86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9" t="s">
        <v>133</v>
      </c>
      <c r="AT149" s="219" t="s">
        <v>129</v>
      </c>
      <c r="AU149" s="219" t="s">
        <v>90</v>
      </c>
      <c r="AY149" s="18" t="s">
        <v>127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23</v>
      </c>
      <c r="BK149" s="220">
        <f>ROUND(I149*H149,2)</f>
        <v>0</v>
      </c>
      <c r="BL149" s="18" t="s">
        <v>133</v>
      </c>
      <c r="BM149" s="219" t="s">
        <v>219</v>
      </c>
    </row>
    <row r="150" s="13" customFormat="1">
      <c r="A150" s="13"/>
      <c r="B150" s="221"/>
      <c r="C150" s="222"/>
      <c r="D150" s="223" t="s">
        <v>135</v>
      </c>
      <c r="E150" s="224" t="s">
        <v>37</v>
      </c>
      <c r="F150" s="225" t="s">
        <v>136</v>
      </c>
      <c r="G150" s="222"/>
      <c r="H150" s="224" t="s">
        <v>37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135</v>
      </c>
      <c r="AU150" s="231" t="s">
        <v>90</v>
      </c>
      <c r="AV150" s="13" t="s">
        <v>23</v>
      </c>
      <c r="AW150" s="13" t="s">
        <v>137</v>
      </c>
      <c r="AX150" s="13" t="s">
        <v>81</v>
      </c>
      <c r="AY150" s="231" t="s">
        <v>127</v>
      </c>
    </row>
    <row r="151" s="13" customFormat="1">
      <c r="A151" s="13"/>
      <c r="B151" s="221"/>
      <c r="C151" s="222"/>
      <c r="D151" s="223" t="s">
        <v>135</v>
      </c>
      <c r="E151" s="224" t="s">
        <v>37</v>
      </c>
      <c r="F151" s="225" t="s">
        <v>220</v>
      </c>
      <c r="G151" s="222"/>
      <c r="H151" s="224" t="s">
        <v>37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135</v>
      </c>
      <c r="AU151" s="231" t="s">
        <v>90</v>
      </c>
      <c r="AV151" s="13" t="s">
        <v>23</v>
      </c>
      <c r="AW151" s="13" t="s">
        <v>137</v>
      </c>
      <c r="AX151" s="13" t="s">
        <v>81</v>
      </c>
      <c r="AY151" s="231" t="s">
        <v>127</v>
      </c>
    </row>
    <row r="152" s="14" customFormat="1">
      <c r="A152" s="14"/>
      <c r="B152" s="232"/>
      <c r="C152" s="233"/>
      <c r="D152" s="223" t="s">
        <v>135</v>
      </c>
      <c r="E152" s="234" t="s">
        <v>37</v>
      </c>
      <c r="F152" s="235" t="s">
        <v>221</v>
      </c>
      <c r="G152" s="233"/>
      <c r="H152" s="236">
        <v>19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135</v>
      </c>
      <c r="AU152" s="242" t="s">
        <v>90</v>
      </c>
      <c r="AV152" s="14" t="s">
        <v>90</v>
      </c>
      <c r="AW152" s="14" t="s">
        <v>137</v>
      </c>
      <c r="AX152" s="14" t="s">
        <v>81</v>
      </c>
      <c r="AY152" s="242" t="s">
        <v>127</v>
      </c>
    </row>
    <row r="153" s="15" customFormat="1">
      <c r="A153" s="15"/>
      <c r="B153" s="243"/>
      <c r="C153" s="244"/>
      <c r="D153" s="223" t="s">
        <v>135</v>
      </c>
      <c r="E153" s="245" t="s">
        <v>37</v>
      </c>
      <c r="F153" s="246" t="s">
        <v>139</v>
      </c>
      <c r="G153" s="244"/>
      <c r="H153" s="247">
        <v>19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3" t="s">
        <v>135</v>
      </c>
      <c r="AU153" s="253" t="s">
        <v>90</v>
      </c>
      <c r="AV153" s="15" t="s">
        <v>133</v>
      </c>
      <c r="AW153" s="15" t="s">
        <v>137</v>
      </c>
      <c r="AX153" s="15" t="s">
        <v>23</v>
      </c>
      <c r="AY153" s="253" t="s">
        <v>127</v>
      </c>
    </row>
    <row r="154" s="2" customFormat="1" ht="16.5" customHeight="1">
      <c r="A154" s="40"/>
      <c r="B154" s="41"/>
      <c r="C154" s="208" t="s">
        <v>222</v>
      </c>
      <c r="D154" s="208" t="s">
        <v>129</v>
      </c>
      <c r="E154" s="209" t="s">
        <v>223</v>
      </c>
      <c r="F154" s="210" t="s">
        <v>224</v>
      </c>
      <c r="G154" s="211" t="s">
        <v>132</v>
      </c>
      <c r="H154" s="212">
        <v>137</v>
      </c>
      <c r="I154" s="213"/>
      <c r="J154" s="214">
        <f>ROUND(I154*H154,2)</f>
        <v>0</v>
      </c>
      <c r="K154" s="210" t="s">
        <v>148</v>
      </c>
      <c r="L154" s="46"/>
      <c r="M154" s="215" t="s">
        <v>37</v>
      </c>
      <c r="N154" s="216" t="s">
        <v>52</v>
      </c>
      <c r="O154" s="8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9" t="s">
        <v>133</v>
      </c>
      <c r="AT154" s="219" t="s">
        <v>129</v>
      </c>
      <c r="AU154" s="219" t="s">
        <v>90</v>
      </c>
      <c r="AY154" s="18" t="s">
        <v>127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8" t="s">
        <v>23</v>
      </c>
      <c r="BK154" s="220">
        <f>ROUND(I154*H154,2)</f>
        <v>0</v>
      </c>
      <c r="BL154" s="18" t="s">
        <v>133</v>
      </c>
      <c r="BM154" s="219" t="s">
        <v>225</v>
      </c>
    </row>
    <row r="155" s="13" customFormat="1">
      <c r="A155" s="13"/>
      <c r="B155" s="221"/>
      <c r="C155" s="222"/>
      <c r="D155" s="223" t="s">
        <v>135</v>
      </c>
      <c r="E155" s="224" t="s">
        <v>37</v>
      </c>
      <c r="F155" s="225" t="s">
        <v>136</v>
      </c>
      <c r="G155" s="222"/>
      <c r="H155" s="224" t="s">
        <v>37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135</v>
      </c>
      <c r="AU155" s="231" t="s">
        <v>90</v>
      </c>
      <c r="AV155" s="13" t="s">
        <v>23</v>
      </c>
      <c r="AW155" s="13" t="s">
        <v>137</v>
      </c>
      <c r="AX155" s="13" t="s">
        <v>81</v>
      </c>
      <c r="AY155" s="231" t="s">
        <v>127</v>
      </c>
    </row>
    <row r="156" s="13" customFormat="1">
      <c r="A156" s="13"/>
      <c r="B156" s="221"/>
      <c r="C156" s="222"/>
      <c r="D156" s="223" t="s">
        <v>135</v>
      </c>
      <c r="E156" s="224" t="s">
        <v>37</v>
      </c>
      <c r="F156" s="225" t="s">
        <v>226</v>
      </c>
      <c r="G156" s="222"/>
      <c r="H156" s="224" t="s">
        <v>37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135</v>
      </c>
      <c r="AU156" s="231" t="s">
        <v>90</v>
      </c>
      <c r="AV156" s="13" t="s">
        <v>23</v>
      </c>
      <c r="AW156" s="13" t="s">
        <v>137</v>
      </c>
      <c r="AX156" s="13" t="s">
        <v>81</v>
      </c>
      <c r="AY156" s="231" t="s">
        <v>127</v>
      </c>
    </row>
    <row r="157" s="14" customFormat="1">
      <c r="A157" s="14"/>
      <c r="B157" s="232"/>
      <c r="C157" s="233"/>
      <c r="D157" s="223" t="s">
        <v>135</v>
      </c>
      <c r="E157" s="234" t="s">
        <v>37</v>
      </c>
      <c r="F157" s="235" t="s">
        <v>227</v>
      </c>
      <c r="G157" s="233"/>
      <c r="H157" s="236">
        <v>137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135</v>
      </c>
      <c r="AU157" s="242" t="s">
        <v>90</v>
      </c>
      <c r="AV157" s="14" t="s">
        <v>90</v>
      </c>
      <c r="AW157" s="14" t="s">
        <v>137</v>
      </c>
      <c r="AX157" s="14" t="s">
        <v>81</v>
      </c>
      <c r="AY157" s="242" t="s">
        <v>127</v>
      </c>
    </row>
    <row r="158" s="15" customFormat="1">
      <c r="A158" s="15"/>
      <c r="B158" s="243"/>
      <c r="C158" s="244"/>
      <c r="D158" s="223" t="s">
        <v>135</v>
      </c>
      <c r="E158" s="245" t="s">
        <v>37</v>
      </c>
      <c r="F158" s="246" t="s">
        <v>139</v>
      </c>
      <c r="G158" s="244"/>
      <c r="H158" s="247">
        <v>137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3" t="s">
        <v>135</v>
      </c>
      <c r="AU158" s="253" t="s">
        <v>90</v>
      </c>
      <c r="AV158" s="15" t="s">
        <v>133</v>
      </c>
      <c r="AW158" s="15" t="s">
        <v>137</v>
      </c>
      <c r="AX158" s="15" t="s">
        <v>23</v>
      </c>
      <c r="AY158" s="253" t="s">
        <v>127</v>
      </c>
    </row>
    <row r="159" s="2" customFormat="1" ht="33" customHeight="1">
      <c r="A159" s="40"/>
      <c r="B159" s="41"/>
      <c r="C159" s="208" t="s">
        <v>228</v>
      </c>
      <c r="D159" s="208" t="s">
        <v>129</v>
      </c>
      <c r="E159" s="209" t="s">
        <v>229</v>
      </c>
      <c r="F159" s="210" t="s">
        <v>230</v>
      </c>
      <c r="G159" s="211" t="s">
        <v>132</v>
      </c>
      <c r="H159" s="212">
        <v>137</v>
      </c>
      <c r="I159" s="213"/>
      <c r="J159" s="214">
        <f>ROUND(I159*H159,2)</f>
        <v>0</v>
      </c>
      <c r="K159" s="210" t="s">
        <v>37</v>
      </c>
      <c r="L159" s="46"/>
      <c r="M159" s="215" t="s">
        <v>37</v>
      </c>
      <c r="N159" s="216" t="s">
        <v>52</v>
      </c>
      <c r="O159" s="86"/>
      <c r="P159" s="217">
        <f>O159*H159</f>
        <v>0</v>
      </c>
      <c r="Q159" s="217">
        <v>0.1837</v>
      </c>
      <c r="R159" s="217">
        <f>Q159*H159</f>
        <v>25.166900000000002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133</v>
      </c>
      <c r="AT159" s="219" t="s">
        <v>129</v>
      </c>
      <c r="AU159" s="219" t="s">
        <v>90</v>
      </c>
      <c r="AY159" s="18" t="s">
        <v>127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8" t="s">
        <v>23</v>
      </c>
      <c r="BK159" s="220">
        <f>ROUND(I159*H159,2)</f>
        <v>0</v>
      </c>
      <c r="BL159" s="18" t="s">
        <v>133</v>
      </c>
      <c r="BM159" s="219" t="s">
        <v>231</v>
      </c>
    </row>
    <row r="160" s="14" customFormat="1">
      <c r="A160" s="14"/>
      <c r="B160" s="232"/>
      <c r="C160" s="233"/>
      <c r="D160" s="223" t="s">
        <v>135</v>
      </c>
      <c r="E160" s="234" t="s">
        <v>37</v>
      </c>
      <c r="F160" s="235" t="s">
        <v>227</v>
      </c>
      <c r="G160" s="233"/>
      <c r="H160" s="236">
        <v>137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135</v>
      </c>
      <c r="AU160" s="242" t="s">
        <v>90</v>
      </c>
      <c r="AV160" s="14" t="s">
        <v>90</v>
      </c>
      <c r="AW160" s="14" t="s">
        <v>137</v>
      </c>
      <c r="AX160" s="14" t="s">
        <v>81</v>
      </c>
      <c r="AY160" s="242" t="s">
        <v>127</v>
      </c>
    </row>
    <row r="161" s="15" customFormat="1">
      <c r="A161" s="15"/>
      <c r="B161" s="243"/>
      <c r="C161" s="244"/>
      <c r="D161" s="223" t="s">
        <v>135</v>
      </c>
      <c r="E161" s="245" t="s">
        <v>37</v>
      </c>
      <c r="F161" s="246" t="s">
        <v>139</v>
      </c>
      <c r="G161" s="244"/>
      <c r="H161" s="247">
        <v>137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3" t="s">
        <v>135</v>
      </c>
      <c r="AU161" s="253" t="s">
        <v>90</v>
      </c>
      <c r="AV161" s="15" t="s">
        <v>133</v>
      </c>
      <c r="AW161" s="15" t="s">
        <v>137</v>
      </c>
      <c r="AX161" s="15" t="s">
        <v>23</v>
      </c>
      <c r="AY161" s="253" t="s">
        <v>127</v>
      </c>
    </row>
    <row r="162" s="2" customFormat="1" ht="16.5" customHeight="1">
      <c r="A162" s="40"/>
      <c r="B162" s="41"/>
      <c r="C162" s="254" t="s">
        <v>232</v>
      </c>
      <c r="D162" s="254" t="s">
        <v>191</v>
      </c>
      <c r="E162" s="255" t="s">
        <v>233</v>
      </c>
      <c r="F162" s="256" t="s">
        <v>234</v>
      </c>
      <c r="G162" s="257" t="s">
        <v>171</v>
      </c>
      <c r="H162" s="258">
        <v>35.619999999999997</v>
      </c>
      <c r="I162" s="259"/>
      <c r="J162" s="260">
        <f>ROUND(I162*H162,2)</f>
        <v>0</v>
      </c>
      <c r="K162" s="256" t="s">
        <v>37</v>
      </c>
      <c r="L162" s="261"/>
      <c r="M162" s="262" t="s">
        <v>37</v>
      </c>
      <c r="N162" s="263" t="s">
        <v>52</v>
      </c>
      <c r="O162" s="86"/>
      <c r="P162" s="217">
        <f>O162*H162</f>
        <v>0</v>
      </c>
      <c r="Q162" s="217">
        <v>0.11799999999999999</v>
      </c>
      <c r="R162" s="217">
        <f>Q162*H162</f>
        <v>4.2031599999999996</v>
      </c>
      <c r="S162" s="217">
        <v>0</v>
      </c>
      <c r="T162" s="21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9" t="s">
        <v>175</v>
      </c>
      <c r="AT162" s="219" t="s">
        <v>191</v>
      </c>
      <c r="AU162" s="219" t="s">
        <v>90</v>
      </c>
      <c r="AY162" s="18" t="s">
        <v>127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8" t="s">
        <v>23</v>
      </c>
      <c r="BK162" s="220">
        <f>ROUND(I162*H162,2)</f>
        <v>0</v>
      </c>
      <c r="BL162" s="18" t="s">
        <v>133</v>
      </c>
      <c r="BM162" s="219" t="s">
        <v>235</v>
      </c>
    </row>
    <row r="163" s="13" customFormat="1">
      <c r="A163" s="13"/>
      <c r="B163" s="221"/>
      <c r="C163" s="222"/>
      <c r="D163" s="223" t="s">
        <v>135</v>
      </c>
      <c r="E163" s="224" t="s">
        <v>37</v>
      </c>
      <c r="F163" s="225" t="s">
        <v>136</v>
      </c>
      <c r="G163" s="222"/>
      <c r="H163" s="224" t="s">
        <v>37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135</v>
      </c>
      <c r="AU163" s="231" t="s">
        <v>90</v>
      </c>
      <c r="AV163" s="13" t="s">
        <v>23</v>
      </c>
      <c r="AW163" s="13" t="s">
        <v>137</v>
      </c>
      <c r="AX163" s="13" t="s">
        <v>81</v>
      </c>
      <c r="AY163" s="231" t="s">
        <v>127</v>
      </c>
    </row>
    <row r="164" s="13" customFormat="1">
      <c r="A164" s="13"/>
      <c r="B164" s="221"/>
      <c r="C164" s="222"/>
      <c r="D164" s="223" t="s">
        <v>135</v>
      </c>
      <c r="E164" s="224" t="s">
        <v>37</v>
      </c>
      <c r="F164" s="225" t="s">
        <v>236</v>
      </c>
      <c r="G164" s="222"/>
      <c r="H164" s="224" t="s">
        <v>37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135</v>
      </c>
      <c r="AU164" s="231" t="s">
        <v>90</v>
      </c>
      <c r="AV164" s="13" t="s">
        <v>23</v>
      </c>
      <c r="AW164" s="13" t="s">
        <v>137</v>
      </c>
      <c r="AX164" s="13" t="s">
        <v>81</v>
      </c>
      <c r="AY164" s="231" t="s">
        <v>127</v>
      </c>
    </row>
    <row r="165" s="14" customFormat="1">
      <c r="A165" s="14"/>
      <c r="B165" s="232"/>
      <c r="C165" s="233"/>
      <c r="D165" s="223" t="s">
        <v>135</v>
      </c>
      <c r="E165" s="234" t="s">
        <v>37</v>
      </c>
      <c r="F165" s="235" t="s">
        <v>237</v>
      </c>
      <c r="G165" s="233"/>
      <c r="H165" s="236">
        <v>35.620000000000005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2" t="s">
        <v>135</v>
      </c>
      <c r="AU165" s="242" t="s">
        <v>90</v>
      </c>
      <c r="AV165" s="14" t="s">
        <v>90</v>
      </c>
      <c r="AW165" s="14" t="s">
        <v>137</v>
      </c>
      <c r="AX165" s="14" t="s">
        <v>81</v>
      </c>
      <c r="AY165" s="242" t="s">
        <v>127</v>
      </c>
    </row>
    <row r="166" s="15" customFormat="1">
      <c r="A166" s="15"/>
      <c r="B166" s="243"/>
      <c r="C166" s="244"/>
      <c r="D166" s="223" t="s">
        <v>135</v>
      </c>
      <c r="E166" s="245" t="s">
        <v>37</v>
      </c>
      <c r="F166" s="246" t="s">
        <v>139</v>
      </c>
      <c r="G166" s="244"/>
      <c r="H166" s="247">
        <v>35.620000000000005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3" t="s">
        <v>135</v>
      </c>
      <c r="AU166" s="253" t="s">
        <v>90</v>
      </c>
      <c r="AV166" s="15" t="s">
        <v>133</v>
      </c>
      <c r="AW166" s="15" t="s">
        <v>137</v>
      </c>
      <c r="AX166" s="15" t="s">
        <v>23</v>
      </c>
      <c r="AY166" s="253" t="s">
        <v>127</v>
      </c>
    </row>
    <row r="167" s="12" customFormat="1" ht="22.8" customHeight="1">
      <c r="A167" s="12"/>
      <c r="B167" s="192"/>
      <c r="C167" s="193"/>
      <c r="D167" s="194" t="s">
        <v>80</v>
      </c>
      <c r="E167" s="206" t="s">
        <v>238</v>
      </c>
      <c r="F167" s="206" t="s">
        <v>239</v>
      </c>
      <c r="G167" s="193"/>
      <c r="H167" s="193"/>
      <c r="I167" s="196"/>
      <c r="J167" s="207">
        <f>BK167</f>
        <v>0</v>
      </c>
      <c r="K167" s="193"/>
      <c r="L167" s="198"/>
      <c r="M167" s="199"/>
      <c r="N167" s="200"/>
      <c r="O167" s="200"/>
      <c r="P167" s="201">
        <f>SUM(P168:P171)</f>
        <v>0</v>
      </c>
      <c r="Q167" s="200"/>
      <c r="R167" s="201">
        <f>SUM(R168:R171)</f>
        <v>0.02162</v>
      </c>
      <c r="S167" s="200"/>
      <c r="T167" s="202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3" t="s">
        <v>90</v>
      </c>
      <c r="AT167" s="204" t="s">
        <v>80</v>
      </c>
      <c r="AU167" s="204" t="s">
        <v>23</v>
      </c>
      <c r="AY167" s="203" t="s">
        <v>127</v>
      </c>
      <c r="BK167" s="205">
        <f>SUM(BK168:BK171)</f>
        <v>0</v>
      </c>
    </row>
    <row r="168" s="2" customFormat="1">
      <c r="A168" s="40"/>
      <c r="B168" s="41"/>
      <c r="C168" s="208" t="s">
        <v>7</v>
      </c>
      <c r="D168" s="208" t="s">
        <v>129</v>
      </c>
      <c r="E168" s="209" t="s">
        <v>240</v>
      </c>
      <c r="F168" s="210" t="s">
        <v>241</v>
      </c>
      <c r="G168" s="211" t="s">
        <v>132</v>
      </c>
      <c r="H168" s="212">
        <v>11.5</v>
      </c>
      <c r="I168" s="213"/>
      <c r="J168" s="214">
        <f>ROUND(I168*H168,2)</f>
        <v>0</v>
      </c>
      <c r="K168" s="210" t="s">
        <v>148</v>
      </c>
      <c r="L168" s="46"/>
      <c r="M168" s="215" t="s">
        <v>37</v>
      </c>
      <c r="N168" s="216" t="s">
        <v>52</v>
      </c>
      <c r="O168" s="86"/>
      <c r="P168" s="217">
        <f>O168*H168</f>
        <v>0</v>
      </c>
      <c r="Q168" s="217">
        <v>0.0018799999999999999</v>
      </c>
      <c r="R168" s="217">
        <f>Q168*H168</f>
        <v>0.02162</v>
      </c>
      <c r="S168" s="217">
        <v>0</v>
      </c>
      <c r="T168" s="21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9" t="s">
        <v>211</v>
      </c>
      <c r="AT168" s="219" t="s">
        <v>129</v>
      </c>
      <c r="AU168" s="219" t="s">
        <v>90</v>
      </c>
      <c r="AY168" s="18" t="s">
        <v>127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8" t="s">
        <v>23</v>
      </c>
      <c r="BK168" s="220">
        <f>ROUND(I168*H168,2)</f>
        <v>0</v>
      </c>
      <c r="BL168" s="18" t="s">
        <v>211</v>
      </c>
      <c r="BM168" s="219" t="s">
        <v>242</v>
      </c>
    </row>
    <row r="169" s="13" customFormat="1">
      <c r="A169" s="13"/>
      <c r="B169" s="221"/>
      <c r="C169" s="222"/>
      <c r="D169" s="223" t="s">
        <v>135</v>
      </c>
      <c r="E169" s="224" t="s">
        <v>37</v>
      </c>
      <c r="F169" s="225" t="s">
        <v>136</v>
      </c>
      <c r="G169" s="222"/>
      <c r="H169" s="224" t="s">
        <v>37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135</v>
      </c>
      <c r="AU169" s="231" t="s">
        <v>90</v>
      </c>
      <c r="AV169" s="13" t="s">
        <v>23</v>
      </c>
      <c r="AW169" s="13" t="s">
        <v>137</v>
      </c>
      <c r="AX169" s="13" t="s">
        <v>81</v>
      </c>
      <c r="AY169" s="231" t="s">
        <v>127</v>
      </c>
    </row>
    <row r="170" s="14" customFormat="1">
      <c r="A170" s="14"/>
      <c r="B170" s="232"/>
      <c r="C170" s="233"/>
      <c r="D170" s="223" t="s">
        <v>135</v>
      </c>
      <c r="E170" s="234" t="s">
        <v>37</v>
      </c>
      <c r="F170" s="235" t="s">
        <v>243</v>
      </c>
      <c r="G170" s="233"/>
      <c r="H170" s="236">
        <v>11.5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135</v>
      </c>
      <c r="AU170" s="242" t="s">
        <v>90</v>
      </c>
      <c r="AV170" s="14" t="s">
        <v>90</v>
      </c>
      <c r="AW170" s="14" t="s">
        <v>137</v>
      </c>
      <c r="AX170" s="14" t="s">
        <v>81</v>
      </c>
      <c r="AY170" s="242" t="s">
        <v>127</v>
      </c>
    </row>
    <row r="171" s="15" customFormat="1">
      <c r="A171" s="15"/>
      <c r="B171" s="243"/>
      <c r="C171" s="244"/>
      <c r="D171" s="223" t="s">
        <v>135</v>
      </c>
      <c r="E171" s="245" t="s">
        <v>37</v>
      </c>
      <c r="F171" s="246" t="s">
        <v>139</v>
      </c>
      <c r="G171" s="244"/>
      <c r="H171" s="247">
        <v>11.5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3" t="s">
        <v>135</v>
      </c>
      <c r="AU171" s="253" t="s">
        <v>90</v>
      </c>
      <c r="AV171" s="15" t="s">
        <v>133</v>
      </c>
      <c r="AW171" s="15" t="s">
        <v>137</v>
      </c>
      <c r="AX171" s="15" t="s">
        <v>23</v>
      </c>
      <c r="AY171" s="253" t="s">
        <v>127</v>
      </c>
    </row>
    <row r="172" s="12" customFormat="1" ht="22.8" customHeight="1">
      <c r="A172" s="12"/>
      <c r="B172" s="192"/>
      <c r="C172" s="193"/>
      <c r="D172" s="194" t="s">
        <v>80</v>
      </c>
      <c r="E172" s="206" t="s">
        <v>175</v>
      </c>
      <c r="F172" s="206" t="s">
        <v>244</v>
      </c>
      <c r="G172" s="193"/>
      <c r="H172" s="193"/>
      <c r="I172" s="196"/>
      <c r="J172" s="207">
        <f>BK172</f>
        <v>0</v>
      </c>
      <c r="K172" s="193"/>
      <c r="L172" s="198"/>
      <c r="M172" s="199"/>
      <c r="N172" s="200"/>
      <c r="O172" s="200"/>
      <c r="P172" s="201">
        <f>SUM(P173:P176)</f>
        <v>0</v>
      </c>
      <c r="Q172" s="200"/>
      <c r="R172" s="201">
        <f>SUM(R173:R176)</f>
        <v>0.023640000000000001</v>
      </c>
      <c r="S172" s="200"/>
      <c r="T172" s="202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3" t="s">
        <v>23</v>
      </c>
      <c r="AT172" s="204" t="s">
        <v>80</v>
      </c>
      <c r="AU172" s="204" t="s">
        <v>23</v>
      </c>
      <c r="AY172" s="203" t="s">
        <v>127</v>
      </c>
      <c r="BK172" s="205">
        <f>SUM(BK173:BK176)</f>
        <v>0</v>
      </c>
    </row>
    <row r="173" s="2" customFormat="1">
      <c r="A173" s="40"/>
      <c r="B173" s="41"/>
      <c r="C173" s="208" t="s">
        <v>245</v>
      </c>
      <c r="D173" s="208" t="s">
        <v>129</v>
      </c>
      <c r="E173" s="209" t="s">
        <v>246</v>
      </c>
      <c r="F173" s="210" t="s">
        <v>247</v>
      </c>
      <c r="G173" s="211" t="s">
        <v>142</v>
      </c>
      <c r="H173" s="212">
        <v>2</v>
      </c>
      <c r="I173" s="213"/>
      <c r="J173" s="214">
        <f>ROUND(I173*H173,2)</f>
        <v>0</v>
      </c>
      <c r="K173" s="210" t="s">
        <v>148</v>
      </c>
      <c r="L173" s="46"/>
      <c r="M173" s="215" t="s">
        <v>37</v>
      </c>
      <c r="N173" s="216" t="s">
        <v>52</v>
      </c>
      <c r="O173" s="86"/>
      <c r="P173" s="217">
        <f>O173*H173</f>
        <v>0</v>
      </c>
      <c r="Q173" s="217">
        <v>0.011820000000000001</v>
      </c>
      <c r="R173" s="217">
        <f>Q173*H173</f>
        <v>0.023640000000000001</v>
      </c>
      <c r="S173" s="217">
        <v>0</v>
      </c>
      <c r="T173" s="218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9" t="s">
        <v>133</v>
      </c>
      <c r="AT173" s="219" t="s">
        <v>129</v>
      </c>
      <c r="AU173" s="219" t="s">
        <v>90</v>
      </c>
      <c r="AY173" s="18" t="s">
        <v>127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8" t="s">
        <v>23</v>
      </c>
      <c r="BK173" s="220">
        <f>ROUND(I173*H173,2)</f>
        <v>0</v>
      </c>
      <c r="BL173" s="18" t="s">
        <v>133</v>
      </c>
      <c r="BM173" s="219" t="s">
        <v>248</v>
      </c>
    </row>
    <row r="174" s="13" customFormat="1">
      <c r="A174" s="13"/>
      <c r="B174" s="221"/>
      <c r="C174" s="222"/>
      <c r="D174" s="223" t="s">
        <v>135</v>
      </c>
      <c r="E174" s="224" t="s">
        <v>37</v>
      </c>
      <c r="F174" s="225" t="s">
        <v>136</v>
      </c>
      <c r="G174" s="222"/>
      <c r="H174" s="224" t="s">
        <v>37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135</v>
      </c>
      <c r="AU174" s="231" t="s">
        <v>90</v>
      </c>
      <c r="AV174" s="13" t="s">
        <v>23</v>
      </c>
      <c r="AW174" s="13" t="s">
        <v>137</v>
      </c>
      <c r="AX174" s="13" t="s">
        <v>81</v>
      </c>
      <c r="AY174" s="231" t="s">
        <v>127</v>
      </c>
    </row>
    <row r="175" s="14" customFormat="1">
      <c r="A175" s="14"/>
      <c r="B175" s="232"/>
      <c r="C175" s="233"/>
      <c r="D175" s="223" t="s">
        <v>135</v>
      </c>
      <c r="E175" s="234" t="s">
        <v>37</v>
      </c>
      <c r="F175" s="235" t="s">
        <v>249</v>
      </c>
      <c r="G175" s="233"/>
      <c r="H175" s="236">
        <v>2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135</v>
      </c>
      <c r="AU175" s="242" t="s">
        <v>90</v>
      </c>
      <c r="AV175" s="14" t="s">
        <v>90</v>
      </c>
      <c r="AW175" s="14" t="s">
        <v>137</v>
      </c>
      <c r="AX175" s="14" t="s">
        <v>81</v>
      </c>
      <c r="AY175" s="242" t="s">
        <v>127</v>
      </c>
    </row>
    <row r="176" s="15" customFormat="1">
      <c r="A176" s="15"/>
      <c r="B176" s="243"/>
      <c r="C176" s="244"/>
      <c r="D176" s="223" t="s">
        <v>135</v>
      </c>
      <c r="E176" s="245" t="s">
        <v>37</v>
      </c>
      <c r="F176" s="246" t="s">
        <v>139</v>
      </c>
      <c r="G176" s="244"/>
      <c r="H176" s="247">
        <v>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3" t="s">
        <v>135</v>
      </c>
      <c r="AU176" s="253" t="s">
        <v>90</v>
      </c>
      <c r="AV176" s="15" t="s">
        <v>133</v>
      </c>
      <c r="AW176" s="15" t="s">
        <v>137</v>
      </c>
      <c r="AX176" s="15" t="s">
        <v>23</v>
      </c>
      <c r="AY176" s="253" t="s">
        <v>127</v>
      </c>
    </row>
    <row r="177" s="12" customFormat="1" ht="22.8" customHeight="1">
      <c r="A177" s="12"/>
      <c r="B177" s="192"/>
      <c r="C177" s="193"/>
      <c r="D177" s="194" t="s">
        <v>80</v>
      </c>
      <c r="E177" s="206" t="s">
        <v>250</v>
      </c>
      <c r="F177" s="206" t="s">
        <v>251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SUM(P178:P217)</f>
        <v>0</v>
      </c>
      <c r="Q177" s="200"/>
      <c r="R177" s="201">
        <f>SUM(R178:R217)</f>
        <v>20.898579999999999</v>
      </c>
      <c r="S177" s="200"/>
      <c r="T177" s="202">
        <f>SUM(T178:T217)</f>
        <v>10.193999999999999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3" t="s">
        <v>23</v>
      </c>
      <c r="AT177" s="204" t="s">
        <v>80</v>
      </c>
      <c r="AU177" s="204" t="s">
        <v>23</v>
      </c>
      <c r="AY177" s="203" t="s">
        <v>127</v>
      </c>
      <c r="BK177" s="205">
        <f>SUM(BK178:BK217)</f>
        <v>0</v>
      </c>
    </row>
    <row r="178" s="2" customFormat="1">
      <c r="A178" s="40"/>
      <c r="B178" s="41"/>
      <c r="C178" s="208" t="s">
        <v>252</v>
      </c>
      <c r="D178" s="208" t="s">
        <v>129</v>
      </c>
      <c r="E178" s="209" t="s">
        <v>253</v>
      </c>
      <c r="F178" s="210" t="s">
        <v>254</v>
      </c>
      <c r="G178" s="211" t="s">
        <v>142</v>
      </c>
      <c r="H178" s="212">
        <v>12</v>
      </c>
      <c r="I178" s="213"/>
      <c r="J178" s="214">
        <f>ROUND(I178*H178,2)</f>
        <v>0</v>
      </c>
      <c r="K178" s="210" t="s">
        <v>148</v>
      </c>
      <c r="L178" s="46"/>
      <c r="M178" s="215" t="s">
        <v>37</v>
      </c>
      <c r="N178" s="216" t="s">
        <v>52</v>
      </c>
      <c r="O178" s="86"/>
      <c r="P178" s="217">
        <f>O178*H178</f>
        <v>0</v>
      </c>
      <c r="Q178" s="217">
        <v>0.16849</v>
      </c>
      <c r="R178" s="217">
        <f>Q178*H178</f>
        <v>2.0218799999999999</v>
      </c>
      <c r="S178" s="217">
        <v>0</v>
      </c>
      <c r="T178" s="21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9" t="s">
        <v>133</v>
      </c>
      <c r="AT178" s="219" t="s">
        <v>129</v>
      </c>
      <c r="AU178" s="219" t="s">
        <v>90</v>
      </c>
      <c r="AY178" s="18" t="s">
        <v>127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8" t="s">
        <v>23</v>
      </c>
      <c r="BK178" s="220">
        <f>ROUND(I178*H178,2)</f>
        <v>0</v>
      </c>
      <c r="BL178" s="18" t="s">
        <v>133</v>
      </c>
      <c r="BM178" s="219" t="s">
        <v>255</v>
      </c>
    </row>
    <row r="179" s="13" customFormat="1">
      <c r="A179" s="13"/>
      <c r="B179" s="221"/>
      <c r="C179" s="222"/>
      <c r="D179" s="223" t="s">
        <v>135</v>
      </c>
      <c r="E179" s="224" t="s">
        <v>37</v>
      </c>
      <c r="F179" s="225" t="s">
        <v>136</v>
      </c>
      <c r="G179" s="222"/>
      <c r="H179" s="224" t="s">
        <v>37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135</v>
      </c>
      <c r="AU179" s="231" t="s">
        <v>90</v>
      </c>
      <c r="AV179" s="13" t="s">
        <v>23</v>
      </c>
      <c r="AW179" s="13" t="s">
        <v>137</v>
      </c>
      <c r="AX179" s="13" t="s">
        <v>81</v>
      </c>
      <c r="AY179" s="231" t="s">
        <v>127</v>
      </c>
    </row>
    <row r="180" s="14" customFormat="1">
      <c r="A180" s="14"/>
      <c r="B180" s="232"/>
      <c r="C180" s="233"/>
      <c r="D180" s="223" t="s">
        <v>135</v>
      </c>
      <c r="E180" s="234" t="s">
        <v>37</v>
      </c>
      <c r="F180" s="235" t="s">
        <v>256</v>
      </c>
      <c r="G180" s="233"/>
      <c r="H180" s="236">
        <v>12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135</v>
      </c>
      <c r="AU180" s="242" t="s">
        <v>90</v>
      </c>
      <c r="AV180" s="14" t="s">
        <v>90</v>
      </c>
      <c r="AW180" s="14" t="s">
        <v>137</v>
      </c>
      <c r="AX180" s="14" t="s">
        <v>81</v>
      </c>
      <c r="AY180" s="242" t="s">
        <v>127</v>
      </c>
    </row>
    <row r="181" s="15" customFormat="1">
      <c r="A181" s="15"/>
      <c r="B181" s="243"/>
      <c r="C181" s="244"/>
      <c r="D181" s="223" t="s">
        <v>135</v>
      </c>
      <c r="E181" s="245" t="s">
        <v>37</v>
      </c>
      <c r="F181" s="246" t="s">
        <v>139</v>
      </c>
      <c r="G181" s="244"/>
      <c r="H181" s="247">
        <v>12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3" t="s">
        <v>135</v>
      </c>
      <c r="AU181" s="253" t="s">
        <v>90</v>
      </c>
      <c r="AV181" s="15" t="s">
        <v>133</v>
      </c>
      <c r="AW181" s="15" t="s">
        <v>137</v>
      </c>
      <c r="AX181" s="15" t="s">
        <v>23</v>
      </c>
      <c r="AY181" s="253" t="s">
        <v>127</v>
      </c>
    </row>
    <row r="182" s="2" customFormat="1" ht="16.5" customHeight="1">
      <c r="A182" s="40"/>
      <c r="B182" s="41"/>
      <c r="C182" s="254" t="s">
        <v>257</v>
      </c>
      <c r="D182" s="254" t="s">
        <v>191</v>
      </c>
      <c r="E182" s="255" t="s">
        <v>258</v>
      </c>
      <c r="F182" s="256" t="s">
        <v>259</v>
      </c>
      <c r="G182" s="257" t="s">
        <v>142</v>
      </c>
      <c r="H182" s="258">
        <v>12.119999999999999</v>
      </c>
      <c r="I182" s="259"/>
      <c r="J182" s="260">
        <f>ROUND(I182*H182,2)</f>
        <v>0</v>
      </c>
      <c r="K182" s="256" t="s">
        <v>148</v>
      </c>
      <c r="L182" s="261"/>
      <c r="M182" s="262" t="s">
        <v>37</v>
      </c>
      <c r="N182" s="263" t="s">
        <v>52</v>
      </c>
      <c r="O182" s="86"/>
      <c r="P182" s="217">
        <f>O182*H182</f>
        <v>0</v>
      </c>
      <c r="Q182" s="217">
        <v>0.125</v>
      </c>
      <c r="R182" s="217">
        <f>Q182*H182</f>
        <v>1.5149999999999999</v>
      </c>
      <c r="S182" s="217">
        <v>0</v>
      </c>
      <c r="T182" s="21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9" t="s">
        <v>175</v>
      </c>
      <c r="AT182" s="219" t="s">
        <v>191</v>
      </c>
      <c r="AU182" s="219" t="s">
        <v>90</v>
      </c>
      <c r="AY182" s="18" t="s">
        <v>127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8" t="s">
        <v>23</v>
      </c>
      <c r="BK182" s="220">
        <f>ROUND(I182*H182,2)</f>
        <v>0</v>
      </c>
      <c r="BL182" s="18" t="s">
        <v>133</v>
      </c>
      <c r="BM182" s="219" t="s">
        <v>260</v>
      </c>
    </row>
    <row r="183" s="13" customFormat="1">
      <c r="A183" s="13"/>
      <c r="B183" s="221"/>
      <c r="C183" s="222"/>
      <c r="D183" s="223" t="s">
        <v>135</v>
      </c>
      <c r="E183" s="224" t="s">
        <v>37</v>
      </c>
      <c r="F183" s="225" t="s">
        <v>136</v>
      </c>
      <c r="G183" s="222"/>
      <c r="H183" s="224" t="s">
        <v>37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135</v>
      </c>
      <c r="AU183" s="231" t="s">
        <v>90</v>
      </c>
      <c r="AV183" s="13" t="s">
        <v>23</v>
      </c>
      <c r="AW183" s="13" t="s">
        <v>137</v>
      </c>
      <c r="AX183" s="13" t="s">
        <v>81</v>
      </c>
      <c r="AY183" s="231" t="s">
        <v>127</v>
      </c>
    </row>
    <row r="184" s="14" customFormat="1">
      <c r="A184" s="14"/>
      <c r="B184" s="232"/>
      <c r="C184" s="233"/>
      <c r="D184" s="223" t="s">
        <v>135</v>
      </c>
      <c r="E184" s="234" t="s">
        <v>37</v>
      </c>
      <c r="F184" s="235" t="s">
        <v>261</v>
      </c>
      <c r="G184" s="233"/>
      <c r="H184" s="236">
        <v>12.120000000000001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135</v>
      </c>
      <c r="AU184" s="242" t="s">
        <v>90</v>
      </c>
      <c r="AV184" s="14" t="s">
        <v>90</v>
      </c>
      <c r="AW184" s="14" t="s">
        <v>137</v>
      </c>
      <c r="AX184" s="14" t="s">
        <v>81</v>
      </c>
      <c r="AY184" s="242" t="s">
        <v>127</v>
      </c>
    </row>
    <row r="185" s="15" customFormat="1">
      <c r="A185" s="15"/>
      <c r="B185" s="243"/>
      <c r="C185" s="244"/>
      <c r="D185" s="223" t="s">
        <v>135</v>
      </c>
      <c r="E185" s="245" t="s">
        <v>37</v>
      </c>
      <c r="F185" s="246" t="s">
        <v>139</v>
      </c>
      <c r="G185" s="244"/>
      <c r="H185" s="247">
        <v>12.120000000000001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3" t="s">
        <v>135</v>
      </c>
      <c r="AU185" s="253" t="s">
        <v>90</v>
      </c>
      <c r="AV185" s="15" t="s">
        <v>133</v>
      </c>
      <c r="AW185" s="15" t="s">
        <v>137</v>
      </c>
      <c r="AX185" s="15" t="s">
        <v>23</v>
      </c>
      <c r="AY185" s="253" t="s">
        <v>127</v>
      </c>
    </row>
    <row r="186" s="2" customFormat="1">
      <c r="A186" s="40"/>
      <c r="B186" s="41"/>
      <c r="C186" s="208" t="s">
        <v>262</v>
      </c>
      <c r="D186" s="208" t="s">
        <v>129</v>
      </c>
      <c r="E186" s="209" t="s">
        <v>263</v>
      </c>
      <c r="F186" s="210" t="s">
        <v>264</v>
      </c>
      <c r="G186" s="211" t="s">
        <v>142</v>
      </c>
      <c r="H186" s="212">
        <v>54</v>
      </c>
      <c r="I186" s="213"/>
      <c r="J186" s="214">
        <f>ROUND(I186*H186,2)</f>
        <v>0</v>
      </c>
      <c r="K186" s="210" t="s">
        <v>148</v>
      </c>
      <c r="L186" s="46"/>
      <c r="M186" s="215" t="s">
        <v>37</v>
      </c>
      <c r="N186" s="216" t="s">
        <v>52</v>
      </c>
      <c r="O186" s="86"/>
      <c r="P186" s="217">
        <f>O186*H186</f>
        <v>0</v>
      </c>
      <c r="Q186" s="217">
        <v>0.14066999999999999</v>
      </c>
      <c r="R186" s="217">
        <f>Q186*H186</f>
        <v>7.5961799999999995</v>
      </c>
      <c r="S186" s="217">
        <v>0</v>
      </c>
      <c r="T186" s="218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9" t="s">
        <v>133</v>
      </c>
      <c r="AT186" s="219" t="s">
        <v>129</v>
      </c>
      <c r="AU186" s="219" t="s">
        <v>90</v>
      </c>
      <c r="AY186" s="18" t="s">
        <v>127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8" t="s">
        <v>23</v>
      </c>
      <c r="BK186" s="220">
        <f>ROUND(I186*H186,2)</f>
        <v>0</v>
      </c>
      <c r="BL186" s="18" t="s">
        <v>133</v>
      </c>
      <c r="BM186" s="219" t="s">
        <v>265</v>
      </c>
    </row>
    <row r="187" s="13" customFormat="1">
      <c r="A187" s="13"/>
      <c r="B187" s="221"/>
      <c r="C187" s="222"/>
      <c r="D187" s="223" t="s">
        <v>135</v>
      </c>
      <c r="E187" s="224" t="s">
        <v>37</v>
      </c>
      <c r="F187" s="225" t="s">
        <v>136</v>
      </c>
      <c r="G187" s="222"/>
      <c r="H187" s="224" t="s">
        <v>37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135</v>
      </c>
      <c r="AU187" s="231" t="s">
        <v>90</v>
      </c>
      <c r="AV187" s="13" t="s">
        <v>23</v>
      </c>
      <c r="AW187" s="13" t="s">
        <v>137</v>
      </c>
      <c r="AX187" s="13" t="s">
        <v>81</v>
      </c>
      <c r="AY187" s="231" t="s">
        <v>127</v>
      </c>
    </row>
    <row r="188" s="14" customFormat="1">
      <c r="A188" s="14"/>
      <c r="B188" s="232"/>
      <c r="C188" s="233"/>
      <c r="D188" s="223" t="s">
        <v>135</v>
      </c>
      <c r="E188" s="234" t="s">
        <v>37</v>
      </c>
      <c r="F188" s="235" t="s">
        <v>266</v>
      </c>
      <c r="G188" s="233"/>
      <c r="H188" s="236">
        <v>54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135</v>
      </c>
      <c r="AU188" s="242" t="s">
        <v>90</v>
      </c>
      <c r="AV188" s="14" t="s">
        <v>90</v>
      </c>
      <c r="AW188" s="14" t="s">
        <v>137</v>
      </c>
      <c r="AX188" s="14" t="s">
        <v>81</v>
      </c>
      <c r="AY188" s="242" t="s">
        <v>127</v>
      </c>
    </row>
    <row r="189" s="15" customFormat="1">
      <c r="A189" s="15"/>
      <c r="B189" s="243"/>
      <c r="C189" s="244"/>
      <c r="D189" s="223" t="s">
        <v>135</v>
      </c>
      <c r="E189" s="245" t="s">
        <v>37</v>
      </c>
      <c r="F189" s="246" t="s">
        <v>139</v>
      </c>
      <c r="G189" s="244"/>
      <c r="H189" s="247">
        <v>54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3" t="s">
        <v>135</v>
      </c>
      <c r="AU189" s="253" t="s">
        <v>90</v>
      </c>
      <c r="AV189" s="15" t="s">
        <v>133</v>
      </c>
      <c r="AW189" s="15" t="s">
        <v>137</v>
      </c>
      <c r="AX189" s="15" t="s">
        <v>23</v>
      </c>
      <c r="AY189" s="253" t="s">
        <v>127</v>
      </c>
    </row>
    <row r="190" s="2" customFormat="1" ht="16.5" customHeight="1">
      <c r="A190" s="40"/>
      <c r="B190" s="41"/>
      <c r="C190" s="254" t="s">
        <v>267</v>
      </c>
      <c r="D190" s="254" t="s">
        <v>191</v>
      </c>
      <c r="E190" s="255" t="s">
        <v>268</v>
      </c>
      <c r="F190" s="256" t="s">
        <v>269</v>
      </c>
      <c r="G190" s="257" t="s">
        <v>142</v>
      </c>
      <c r="H190" s="258">
        <v>54.539999999999999</v>
      </c>
      <c r="I190" s="259"/>
      <c r="J190" s="260">
        <f>ROUND(I190*H190,2)</f>
        <v>0</v>
      </c>
      <c r="K190" s="256" t="s">
        <v>148</v>
      </c>
      <c r="L190" s="261"/>
      <c r="M190" s="262" t="s">
        <v>37</v>
      </c>
      <c r="N190" s="263" t="s">
        <v>52</v>
      </c>
      <c r="O190" s="86"/>
      <c r="P190" s="217">
        <f>O190*H190</f>
        <v>0</v>
      </c>
      <c r="Q190" s="217">
        <v>0.082000000000000003</v>
      </c>
      <c r="R190" s="217">
        <f>Q190*H190</f>
        <v>4.4722800000000005</v>
      </c>
      <c r="S190" s="217">
        <v>0</v>
      </c>
      <c r="T190" s="218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9" t="s">
        <v>175</v>
      </c>
      <c r="AT190" s="219" t="s">
        <v>191</v>
      </c>
      <c r="AU190" s="219" t="s">
        <v>90</v>
      </c>
      <c r="AY190" s="18" t="s">
        <v>127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8" t="s">
        <v>23</v>
      </c>
      <c r="BK190" s="220">
        <f>ROUND(I190*H190,2)</f>
        <v>0</v>
      </c>
      <c r="BL190" s="18" t="s">
        <v>133</v>
      </c>
      <c r="BM190" s="219" t="s">
        <v>270</v>
      </c>
    </row>
    <row r="191" s="13" customFormat="1">
      <c r="A191" s="13"/>
      <c r="B191" s="221"/>
      <c r="C191" s="222"/>
      <c r="D191" s="223" t="s">
        <v>135</v>
      </c>
      <c r="E191" s="224" t="s">
        <v>37</v>
      </c>
      <c r="F191" s="225" t="s">
        <v>136</v>
      </c>
      <c r="G191" s="222"/>
      <c r="H191" s="224" t="s">
        <v>37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135</v>
      </c>
      <c r="AU191" s="231" t="s">
        <v>90</v>
      </c>
      <c r="AV191" s="13" t="s">
        <v>23</v>
      </c>
      <c r="AW191" s="13" t="s">
        <v>137</v>
      </c>
      <c r="AX191" s="13" t="s">
        <v>81</v>
      </c>
      <c r="AY191" s="231" t="s">
        <v>127</v>
      </c>
    </row>
    <row r="192" s="14" customFormat="1">
      <c r="A192" s="14"/>
      <c r="B192" s="232"/>
      <c r="C192" s="233"/>
      <c r="D192" s="223" t="s">
        <v>135</v>
      </c>
      <c r="E192" s="234" t="s">
        <v>37</v>
      </c>
      <c r="F192" s="235" t="s">
        <v>271</v>
      </c>
      <c r="G192" s="233"/>
      <c r="H192" s="236">
        <v>54.539999999999999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135</v>
      </c>
      <c r="AU192" s="242" t="s">
        <v>90</v>
      </c>
      <c r="AV192" s="14" t="s">
        <v>90</v>
      </c>
      <c r="AW192" s="14" t="s">
        <v>137</v>
      </c>
      <c r="AX192" s="14" t="s">
        <v>81</v>
      </c>
      <c r="AY192" s="242" t="s">
        <v>127</v>
      </c>
    </row>
    <row r="193" s="15" customFormat="1">
      <c r="A193" s="15"/>
      <c r="B193" s="243"/>
      <c r="C193" s="244"/>
      <c r="D193" s="223" t="s">
        <v>135</v>
      </c>
      <c r="E193" s="245" t="s">
        <v>37</v>
      </c>
      <c r="F193" s="246" t="s">
        <v>139</v>
      </c>
      <c r="G193" s="244"/>
      <c r="H193" s="247">
        <v>54.539999999999999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3" t="s">
        <v>135</v>
      </c>
      <c r="AU193" s="253" t="s">
        <v>90</v>
      </c>
      <c r="AV193" s="15" t="s">
        <v>133</v>
      </c>
      <c r="AW193" s="15" t="s">
        <v>137</v>
      </c>
      <c r="AX193" s="15" t="s">
        <v>23</v>
      </c>
      <c r="AY193" s="253" t="s">
        <v>127</v>
      </c>
    </row>
    <row r="194" s="2" customFormat="1" ht="16.5" customHeight="1">
      <c r="A194" s="40"/>
      <c r="B194" s="41"/>
      <c r="C194" s="208" t="s">
        <v>272</v>
      </c>
      <c r="D194" s="208" t="s">
        <v>129</v>
      </c>
      <c r="E194" s="209" t="s">
        <v>273</v>
      </c>
      <c r="F194" s="210" t="s">
        <v>274</v>
      </c>
      <c r="G194" s="211" t="s">
        <v>142</v>
      </c>
      <c r="H194" s="212">
        <v>12</v>
      </c>
      <c r="I194" s="213"/>
      <c r="J194" s="214">
        <f>ROUND(I194*H194,2)</f>
        <v>0</v>
      </c>
      <c r="K194" s="210" t="s">
        <v>148</v>
      </c>
      <c r="L194" s="46"/>
      <c r="M194" s="215" t="s">
        <v>37</v>
      </c>
      <c r="N194" s="216" t="s">
        <v>52</v>
      </c>
      <c r="O194" s="86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9" t="s">
        <v>133</v>
      </c>
      <c r="AT194" s="219" t="s">
        <v>129</v>
      </c>
      <c r="AU194" s="219" t="s">
        <v>90</v>
      </c>
      <c r="AY194" s="18" t="s">
        <v>127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8" t="s">
        <v>23</v>
      </c>
      <c r="BK194" s="220">
        <f>ROUND(I194*H194,2)</f>
        <v>0</v>
      </c>
      <c r="BL194" s="18" t="s">
        <v>133</v>
      </c>
      <c r="BM194" s="219" t="s">
        <v>275</v>
      </c>
    </row>
    <row r="195" s="13" customFormat="1">
      <c r="A195" s="13"/>
      <c r="B195" s="221"/>
      <c r="C195" s="222"/>
      <c r="D195" s="223" t="s">
        <v>135</v>
      </c>
      <c r="E195" s="224" t="s">
        <v>37</v>
      </c>
      <c r="F195" s="225" t="s">
        <v>136</v>
      </c>
      <c r="G195" s="222"/>
      <c r="H195" s="224" t="s">
        <v>37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135</v>
      </c>
      <c r="AU195" s="231" t="s">
        <v>90</v>
      </c>
      <c r="AV195" s="13" t="s">
        <v>23</v>
      </c>
      <c r="AW195" s="13" t="s">
        <v>137</v>
      </c>
      <c r="AX195" s="13" t="s">
        <v>81</v>
      </c>
      <c r="AY195" s="231" t="s">
        <v>127</v>
      </c>
    </row>
    <row r="196" s="14" customFormat="1">
      <c r="A196" s="14"/>
      <c r="B196" s="232"/>
      <c r="C196" s="233"/>
      <c r="D196" s="223" t="s">
        <v>135</v>
      </c>
      <c r="E196" s="234" t="s">
        <v>37</v>
      </c>
      <c r="F196" s="235" t="s">
        <v>276</v>
      </c>
      <c r="G196" s="233"/>
      <c r="H196" s="236">
        <v>12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135</v>
      </c>
      <c r="AU196" s="242" t="s">
        <v>90</v>
      </c>
      <c r="AV196" s="14" t="s">
        <v>90</v>
      </c>
      <c r="AW196" s="14" t="s">
        <v>137</v>
      </c>
      <c r="AX196" s="14" t="s">
        <v>81</v>
      </c>
      <c r="AY196" s="242" t="s">
        <v>127</v>
      </c>
    </row>
    <row r="197" s="15" customFormat="1">
      <c r="A197" s="15"/>
      <c r="B197" s="243"/>
      <c r="C197" s="244"/>
      <c r="D197" s="223" t="s">
        <v>135</v>
      </c>
      <c r="E197" s="245" t="s">
        <v>37</v>
      </c>
      <c r="F197" s="246" t="s">
        <v>139</v>
      </c>
      <c r="G197" s="244"/>
      <c r="H197" s="247">
        <v>12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3" t="s">
        <v>135</v>
      </c>
      <c r="AU197" s="253" t="s">
        <v>90</v>
      </c>
      <c r="AV197" s="15" t="s">
        <v>133</v>
      </c>
      <c r="AW197" s="15" t="s">
        <v>137</v>
      </c>
      <c r="AX197" s="15" t="s">
        <v>23</v>
      </c>
      <c r="AY197" s="253" t="s">
        <v>127</v>
      </c>
    </row>
    <row r="198" s="2" customFormat="1">
      <c r="A198" s="40"/>
      <c r="B198" s="41"/>
      <c r="C198" s="208" t="s">
        <v>277</v>
      </c>
      <c r="D198" s="208" t="s">
        <v>129</v>
      </c>
      <c r="E198" s="209" t="s">
        <v>278</v>
      </c>
      <c r="F198" s="210" t="s">
        <v>279</v>
      </c>
      <c r="G198" s="211" t="s">
        <v>142</v>
      </c>
      <c r="H198" s="212">
        <v>7</v>
      </c>
      <c r="I198" s="213"/>
      <c r="J198" s="214">
        <f>ROUND(I198*H198,2)</f>
        <v>0</v>
      </c>
      <c r="K198" s="210" t="s">
        <v>148</v>
      </c>
      <c r="L198" s="46"/>
      <c r="M198" s="215" t="s">
        <v>37</v>
      </c>
      <c r="N198" s="216" t="s">
        <v>52</v>
      </c>
      <c r="O198" s="86"/>
      <c r="P198" s="217">
        <f>O198*H198</f>
        <v>0</v>
      </c>
      <c r="Q198" s="217">
        <v>0.63788</v>
      </c>
      <c r="R198" s="217">
        <f>Q198*H198</f>
        <v>4.46516</v>
      </c>
      <c r="S198" s="217">
        <v>0</v>
      </c>
      <c r="T198" s="21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9" t="s">
        <v>133</v>
      </c>
      <c r="AT198" s="219" t="s">
        <v>129</v>
      </c>
      <c r="AU198" s="219" t="s">
        <v>90</v>
      </c>
      <c r="AY198" s="18" t="s">
        <v>127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8" t="s">
        <v>23</v>
      </c>
      <c r="BK198" s="220">
        <f>ROUND(I198*H198,2)</f>
        <v>0</v>
      </c>
      <c r="BL198" s="18" t="s">
        <v>133</v>
      </c>
      <c r="BM198" s="219" t="s">
        <v>280</v>
      </c>
    </row>
    <row r="199" s="13" customFormat="1">
      <c r="A199" s="13"/>
      <c r="B199" s="221"/>
      <c r="C199" s="222"/>
      <c r="D199" s="223" t="s">
        <v>135</v>
      </c>
      <c r="E199" s="224" t="s">
        <v>37</v>
      </c>
      <c r="F199" s="225" t="s">
        <v>136</v>
      </c>
      <c r="G199" s="222"/>
      <c r="H199" s="224" t="s">
        <v>37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135</v>
      </c>
      <c r="AU199" s="231" t="s">
        <v>90</v>
      </c>
      <c r="AV199" s="13" t="s">
        <v>23</v>
      </c>
      <c r="AW199" s="13" t="s">
        <v>137</v>
      </c>
      <c r="AX199" s="13" t="s">
        <v>81</v>
      </c>
      <c r="AY199" s="231" t="s">
        <v>127</v>
      </c>
    </row>
    <row r="200" s="14" customFormat="1">
      <c r="A200" s="14"/>
      <c r="B200" s="232"/>
      <c r="C200" s="233"/>
      <c r="D200" s="223" t="s">
        <v>135</v>
      </c>
      <c r="E200" s="234" t="s">
        <v>37</v>
      </c>
      <c r="F200" s="235" t="s">
        <v>281</v>
      </c>
      <c r="G200" s="233"/>
      <c r="H200" s="236">
        <v>7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135</v>
      </c>
      <c r="AU200" s="242" t="s">
        <v>90</v>
      </c>
      <c r="AV200" s="14" t="s">
        <v>90</v>
      </c>
      <c r="AW200" s="14" t="s">
        <v>137</v>
      </c>
      <c r="AX200" s="14" t="s">
        <v>81</v>
      </c>
      <c r="AY200" s="242" t="s">
        <v>127</v>
      </c>
    </row>
    <row r="201" s="15" customFormat="1">
      <c r="A201" s="15"/>
      <c r="B201" s="243"/>
      <c r="C201" s="244"/>
      <c r="D201" s="223" t="s">
        <v>135</v>
      </c>
      <c r="E201" s="245" t="s">
        <v>37</v>
      </c>
      <c r="F201" s="246" t="s">
        <v>139</v>
      </c>
      <c r="G201" s="244"/>
      <c r="H201" s="247">
        <v>7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3" t="s">
        <v>135</v>
      </c>
      <c r="AU201" s="253" t="s">
        <v>90</v>
      </c>
      <c r="AV201" s="15" t="s">
        <v>133</v>
      </c>
      <c r="AW201" s="15" t="s">
        <v>137</v>
      </c>
      <c r="AX201" s="15" t="s">
        <v>23</v>
      </c>
      <c r="AY201" s="253" t="s">
        <v>127</v>
      </c>
    </row>
    <row r="202" s="2" customFormat="1" ht="16.5" customHeight="1">
      <c r="A202" s="40"/>
      <c r="B202" s="41"/>
      <c r="C202" s="208" t="s">
        <v>282</v>
      </c>
      <c r="D202" s="208" t="s">
        <v>129</v>
      </c>
      <c r="E202" s="209" t="s">
        <v>283</v>
      </c>
      <c r="F202" s="210" t="s">
        <v>284</v>
      </c>
      <c r="G202" s="211" t="s">
        <v>285</v>
      </c>
      <c r="H202" s="212">
        <v>2</v>
      </c>
      <c r="I202" s="213"/>
      <c r="J202" s="214">
        <f>ROUND(I202*H202,2)</f>
        <v>0</v>
      </c>
      <c r="K202" s="210" t="s">
        <v>148</v>
      </c>
      <c r="L202" s="46"/>
      <c r="M202" s="215" t="s">
        <v>37</v>
      </c>
      <c r="N202" s="216" t="s">
        <v>52</v>
      </c>
      <c r="O202" s="86"/>
      <c r="P202" s="217">
        <f>O202*H202</f>
        <v>0</v>
      </c>
      <c r="Q202" s="217">
        <v>0.35743999999999998</v>
      </c>
      <c r="R202" s="217">
        <f>Q202*H202</f>
        <v>0.71487999999999996</v>
      </c>
      <c r="S202" s="217">
        <v>0</v>
      </c>
      <c r="T202" s="21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9" t="s">
        <v>133</v>
      </c>
      <c r="AT202" s="219" t="s">
        <v>129</v>
      </c>
      <c r="AU202" s="219" t="s">
        <v>90</v>
      </c>
      <c r="AY202" s="18" t="s">
        <v>127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8" t="s">
        <v>23</v>
      </c>
      <c r="BK202" s="220">
        <f>ROUND(I202*H202,2)</f>
        <v>0</v>
      </c>
      <c r="BL202" s="18" t="s">
        <v>133</v>
      </c>
      <c r="BM202" s="219" t="s">
        <v>286</v>
      </c>
    </row>
    <row r="203" s="14" customFormat="1">
      <c r="A203" s="14"/>
      <c r="B203" s="232"/>
      <c r="C203" s="233"/>
      <c r="D203" s="223" t="s">
        <v>135</v>
      </c>
      <c r="E203" s="234" t="s">
        <v>37</v>
      </c>
      <c r="F203" s="235" t="s">
        <v>287</v>
      </c>
      <c r="G203" s="233"/>
      <c r="H203" s="236">
        <v>2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2" t="s">
        <v>135</v>
      </c>
      <c r="AU203" s="242" t="s">
        <v>90</v>
      </c>
      <c r="AV203" s="14" t="s">
        <v>90</v>
      </c>
      <c r="AW203" s="14" t="s">
        <v>137</v>
      </c>
      <c r="AX203" s="14" t="s">
        <v>81</v>
      </c>
      <c r="AY203" s="242" t="s">
        <v>127</v>
      </c>
    </row>
    <row r="204" s="15" customFormat="1">
      <c r="A204" s="15"/>
      <c r="B204" s="243"/>
      <c r="C204" s="244"/>
      <c r="D204" s="223" t="s">
        <v>135</v>
      </c>
      <c r="E204" s="245" t="s">
        <v>37</v>
      </c>
      <c r="F204" s="246" t="s">
        <v>139</v>
      </c>
      <c r="G204" s="244"/>
      <c r="H204" s="247">
        <v>2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3" t="s">
        <v>135</v>
      </c>
      <c r="AU204" s="253" t="s">
        <v>90</v>
      </c>
      <c r="AV204" s="15" t="s">
        <v>133</v>
      </c>
      <c r="AW204" s="15" t="s">
        <v>137</v>
      </c>
      <c r="AX204" s="15" t="s">
        <v>23</v>
      </c>
      <c r="AY204" s="253" t="s">
        <v>127</v>
      </c>
    </row>
    <row r="205" s="2" customFormat="1" ht="16.5" customHeight="1">
      <c r="A205" s="40"/>
      <c r="B205" s="41"/>
      <c r="C205" s="254" t="s">
        <v>288</v>
      </c>
      <c r="D205" s="254" t="s">
        <v>191</v>
      </c>
      <c r="E205" s="255" t="s">
        <v>289</v>
      </c>
      <c r="F205" s="256" t="s">
        <v>290</v>
      </c>
      <c r="G205" s="257" t="s">
        <v>285</v>
      </c>
      <c r="H205" s="258">
        <v>2</v>
      </c>
      <c r="I205" s="259"/>
      <c r="J205" s="260">
        <f>ROUND(I205*H205,2)</f>
        <v>0</v>
      </c>
      <c r="K205" s="256" t="s">
        <v>37</v>
      </c>
      <c r="L205" s="261"/>
      <c r="M205" s="262" t="s">
        <v>37</v>
      </c>
      <c r="N205" s="263" t="s">
        <v>52</v>
      </c>
      <c r="O205" s="86"/>
      <c r="P205" s="217">
        <f>O205*H205</f>
        <v>0</v>
      </c>
      <c r="Q205" s="217">
        <v>0.056599999999999998</v>
      </c>
      <c r="R205" s="217">
        <f>Q205*H205</f>
        <v>0.1132</v>
      </c>
      <c r="S205" s="217">
        <v>0</v>
      </c>
      <c r="T205" s="218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9" t="s">
        <v>175</v>
      </c>
      <c r="AT205" s="219" t="s">
        <v>191</v>
      </c>
      <c r="AU205" s="219" t="s">
        <v>90</v>
      </c>
      <c r="AY205" s="18" t="s">
        <v>127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23</v>
      </c>
      <c r="BK205" s="220">
        <f>ROUND(I205*H205,2)</f>
        <v>0</v>
      </c>
      <c r="BL205" s="18" t="s">
        <v>133</v>
      </c>
      <c r="BM205" s="219" t="s">
        <v>291</v>
      </c>
    </row>
    <row r="206" s="14" customFormat="1">
      <c r="A206" s="14"/>
      <c r="B206" s="232"/>
      <c r="C206" s="233"/>
      <c r="D206" s="223" t="s">
        <v>135</v>
      </c>
      <c r="E206" s="234" t="s">
        <v>37</v>
      </c>
      <c r="F206" s="235" t="s">
        <v>292</v>
      </c>
      <c r="G206" s="233"/>
      <c r="H206" s="236">
        <v>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135</v>
      </c>
      <c r="AU206" s="242" t="s">
        <v>90</v>
      </c>
      <c r="AV206" s="14" t="s">
        <v>90</v>
      </c>
      <c r="AW206" s="14" t="s">
        <v>137</v>
      </c>
      <c r="AX206" s="14" t="s">
        <v>81</v>
      </c>
      <c r="AY206" s="242" t="s">
        <v>127</v>
      </c>
    </row>
    <row r="207" s="15" customFormat="1">
      <c r="A207" s="15"/>
      <c r="B207" s="243"/>
      <c r="C207" s="244"/>
      <c r="D207" s="223" t="s">
        <v>135</v>
      </c>
      <c r="E207" s="245" t="s">
        <v>37</v>
      </c>
      <c r="F207" s="246" t="s">
        <v>139</v>
      </c>
      <c r="G207" s="244"/>
      <c r="H207" s="247">
        <v>2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3" t="s">
        <v>135</v>
      </c>
      <c r="AU207" s="253" t="s">
        <v>90</v>
      </c>
      <c r="AV207" s="15" t="s">
        <v>133</v>
      </c>
      <c r="AW207" s="15" t="s">
        <v>137</v>
      </c>
      <c r="AX207" s="15" t="s">
        <v>23</v>
      </c>
      <c r="AY207" s="253" t="s">
        <v>127</v>
      </c>
    </row>
    <row r="208" s="2" customFormat="1">
      <c r="A208" s="40"/>
      <c r="B208" s="41"/>
      <c r="C208" s="208" t="s">
        <v>293</v>
      </c>
      <c r="D208" s="208" t="s">
        <v>129</v>
      </c>
      <c r="E208" s="209" t="s">
        <v>294</v>
      </c>
      <c r="F208" s="210" t="s">
        <v>295</v>
      </c>
      <c r="G208" s="211" t="s">
        <v>142</v>
      </c>
      <c r="H208" s="212">
        <v>20</v>
      </c>
      <c r="I208" s="213"/>
      <c r="J208" s="214">
        <f>ROUND(I208*H208,2)</f>
        <v>0</v>
      </c>
      <c r="K208" s="210" t="s">
        <v>148</v>
      </c>
      <c r="L208" s="46"/>
      <c r="M208" s="215" t="s">
        <v>37</v>
      </c>
      <c r="N208" s="216" t="s">
        <v>52</v>
      </c>
      <c r="O208" s="86"/>
      <c r="P208" s="217">
        <f>O208*H208</f>
        <v>0</v>
      </c>
      <c r="Q208" s="217">
        <v>0</v>
      </c>
      <c r="R208" s="217">
        <f>Q208*H208</f>
        <v>0</v>
      </c>
      <c r="S208" s="217">
        <v>0.17199999999999999</v>
      </c>
      <c r="T208" s="218">
        <f>S208*H208</f>
        <v>3.4399999999999995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9" t="s">
        <v>133</v>
      </c>
      <c r="AT208" s="219" t="s">
        <v>129</v>
      </c>
      <c r="AU208" s="219" t="s">
        <v>90</v>
      </c>
      <c r="AY208" s="18" t="s">
        <v>127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8" t="s">
        <v>23</v>
      </c>
      <c r="BK208" s="220">
        <f>ROUND(I208*H208,2)</f>
        <v>0</v>
      </c>
      <c r="BL208" s="18" t="s">
        <v>133</v>
      </c>
      <c r="BM208" s="219" t="s">
        <v>296</v>
      </c>
    </row>
    <row r="209" s="13" customFormat="1">
      <c r="A209" s="13"/>
      <c r="B209" s="221"/>
      <c r="C209" s="222"/>
      <c r="D209" s="223" t="s">
        <v>135</v>
      </c>
      <c r="E209" s="224" t="s">
        <v>37</v>
      </c>
      <c r="F209" s="225" t="s">
        <v>136</v>
      </c>
      <c r="G209" s="222"/>
      <c r="H209" s="224" t="s">
        <v>37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135</v>
      </c>
      <c r="AU209" s="231" t="s">
        <v>90</v>
      </c>
      <c r="AV209" s="13" t="s">
        <v>23</v>
      </c>
      <c r="AW209" s="13" t="s">
        <v>137</v>
      </c>
      <c r="AX209" s="13" t="s">
        <v>81</v>
      </c>
      <c r="AY209" s="231" t="s">
        <v>127</v>
      </c>
    </row>
    <row r="210" s="14" customFormat="1">
      <c r="A210" s="14"/>
      <c r="B210" s="232"/>
      <c r="C210" s="233"/>
      <c r="D210" s="223" t="s">
        <v>135</v>
      </c>
      <c r="E210" s="234" t="s">
        <v>37</v>
      </c>
      <c r="F210" s="235" t="s">
        <v>297</v>
      </c>
      <c r="G210" s="233"/>
      <c r="H210" s="236">
        <v>20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2" t="s">
        <v>135</v>
      </c>
      <c r="AU210" s="242" t="s">
        <v>90</v>
      </c>
      <c r="AV210" s="14" t="s">
        <v>90</v>
      </c>
      <c r="AW210" s="14" t="s">
        <v>137</v>
      </c>
      <c r="AX210" s="14" t="s">
        <v>81</v>
      </c>
      <c r="AY210" s="242" t="s">
        <v>127</v>
      </c>
    </row>
    <row r="211" s="15" customFormat="1">
      <c r="A211" s="15"/>
      <c r="B211" s="243"/>
      <c r="C211" s="244"/>
      <c r="D211" s="223" t="s">
        <v>135</v>
      </c>
      <c r="E211" s="245" t="s">
        <v>37</v>
      </c>
      <c r="F211" s="246" t="s">
        <v>139</v>
      </c>
      <c r="G211" s="244"/>
      <c r="H211" s="247">
        <v>20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3" t="s">
        <v>135</v>
      </c>
      <c r="AU211" s="253" t="s">
        <v>90</v>
      </c>
      <c r="AV211" s="15" t="s">
        <v>133</v>
      </c>
      <c r="AW211" s="15" t="s">
        <v>137</v>
      </c>
      <c r="AX211" s="15" t="s">
        <v>23</v>
      </c>
      <c r="AY211" s="253" t="s">
        <v>127</v>
      </c>
    </row>
    <row r="212" s="2" customFormat="1" ht="16.5" customHeight="1">
      <c r="A212" s="40"/>
      <c r="B212" s="41"/>
      <c r="C212" s="208" t="s">
        <v>298</v>
      </c>
      <c r="D212" s="208" t="s">
        <v>129</v>
      </c>
      <c r="E212" s="209" t="s">
        <v>299</v>
      </c>
      <c r="F212" s="210" t="s">
        <v>300</v>
      </c>
      <c r="G212" s="211" t="s">
        <v>285</v>
      </c>
      <c r="H212" s="212">
        <v>1</v>
      </c>
      <c r="I212" s="213"/>
      <c r="J212" s="214">
        <f>ROUND(I212*H212,2)</f>
        <v>0</v>
      </c>
      <c r="K212" s="210" t="s">
        <v>37</v>
      </c>
      <c r="L212" s="46"/>
      <c r="M212" s="215" t="s">
        <v>37</v>
      </c>
      <c r="N212" s="216" t="s">
        <v>52</v>
      </c>
      <c r="O212" s="86"/>
      <c r="P212" s="217">
        <f>O212*H212</f>
        <v>0</v>
      </c>
      <c r="Q212" s="217">
        <v>0</v>
      </c>
      <c r="R212" s="217">
        <f>Q212*H212</f>
        <v>0</v>
      </c>
      <c r="S212" s="217">
        <v>0.48199999999999998</v>
      </c>
      <c r="T212" s="218">
        <f>S212*H212</f>
        <v>0.48199999999999998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9" t="s">
        <v>133</v>
      </c>
      <c r="AT212" s="219" t="s">
        <v>129</v>
      </c>
      <c r="AU212" s="219" t="s">
        <v>90</v>
      </c>
      <c r="AY212" s="18" t="s">
        <v>127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8" t="s">
        <v>23</v>
      </c>
      <c r="BK212" s="220">
        <f>ROUND(I212*H212,2)</f>
        <v>0</v>
      </c>
      <c r="BL212" s="18" t="s">
        <v>133</v>
      </c>
      <c r="BM212" s="219" t="s">
        <v>301</v>
      </c>
    </row>
    <row r="213" s="14" customFormat="1">
      <c r="A213" s="14"/>
      <c r="B213" s="232"/>
      <c r="C213" s="233"/>
      <c r="D213" s="223" t="s">
        <v>135</v>
      </c>
      <c r="E213" s="234" t="s">
        <v>37</v>
      </c>
      <c r="F213" s="235" t="s">
        <v>302</v>
      </c>
      <c r="G213" s="233"/>
      <c r="H213" s="236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2" t="s">
        <v>135</v>
      </c>
      <c r="AU213" s="242" t="s">
        <v>90</v>
      </c>
      <c r="AV213" s="14" t="s">
        <v>90</v>
      </c>
      <c r="AW213" s="14" t="s">
        <v>137</v>
      </c>
      <c r="AX213" s="14" t="s">
        <v>81</v>
      </c>
      <c r="AY213" s="242" t="s">
        <v>127</v>
      </c>
    </row>
    <row r="214" s="15" customFormat="1">
      <c r="A214" s="15"/>
      <c r="B214" s="243"/>
      <c r="C214" s="244"/>
      <c r="D214" s="223" t="s">
        <v>135</v>
      </c>
      <c r="E214" s="245" t="s">
        <v>37</v>
      </c>
      <c r="F214" s="246" t="s">
        <v>139</v>
      </c>
      <c r="G214" s="244"/>
      <c r="H214" s="247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3" t="s">
        <v>135</v>
      </c>
      <c r="AU214" s="253" t="s">
        <v>90</v>
      </c>
      <c r="AV214" s="15" t="s">
        <v>133</v>
      </c>
      <c r="AW214" s="15" t="s">
        <v>137</v>
      </c>
      <c r="AX214" s="15" t="s">
        <v>23</v>
      </c>
      <c r="AY214" s="253" t="s">
        <v>127</v>
      </c>
    </row>
    <row r="215" s="2" customFormat="1" ht="21.75" customHeight="1">
      <c r="A215" s="40"/>
      <c r="B215" s="41"/>
      <c r="C215" s="208" t="s">
        <v>303</v>
      </c>
      <c r="D215" s="208" t="s">
        <v>129</v>
      </c>
      <c r="E215" s="209" t="s">
        <v>304</v>
      </c>
      <c r="F215" s="210" t="s">
        <v>305</v>
      </c>
      <c r="G215" s="211" t="s">
        <v>142</v>
      </c>
      <c r="H215" s="212">
        <v>6.4000000000000004</v>
      </c>
      <c r="I215" s="213"/>
      <c r="J215" s="214">
        <f>ROUND(I215*H215,2)</f>
        <v>0</v>
      </c>
      <c r="K215" s="210" t="s">
        <v>37</v>
      </c>
      <c r="L215" s="46"/>
      <c r="M215" s="215" t="s">
        <v>37</v>
      </c>
      <c r="N215" s="216" t="s">
        <v>52</v>
      </c>
      <c r="O215" s="86"/>
      <c r="P215" s="217">
        <f>O215*H215</f>
        <v>0</v>
      </c>
      <c r="Q215" s="217">
        <v>0</v>
      </c>
      <c r="R215" s="217">
        <f>Q215*H215</f>
        <v>0</v>
      </c>
      <c r="S215" s="217">
        <v>0.97999999999999998</v>
      </c>
      <c r="T215" s="218">
        <f>S215*H215</f>
        <v>6.2720000000000002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9" t="s">
        <v>133</v>
      </c>
      <c r="AT215" s="219" t="s">
        <v>129</v>
      </c>
      <c r="AU215" s="219" t="s">
        <v>90</v>
      </c>
      <c r="AY215" s="18" t="s">
        <v>127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8" t="s">
        <v>23</v>
      </c>
      <c r="BK215" s="220">
        <f>ROUND(I215*H215,2)</f>
        <v>0</v>
      </c>
      <c r="BL215" s="18" t="s">
        <v>133</v>
      </c>
      <c r="BM215" s="219" t="s">
        <v>306</v>
      </c>
    </row>
    <row r="216" s="14" customFormat="1">
      <c r="A216" s="14"/>
      <c r="B216" s="232"/>
      <c r="C216" s="233"/>
      <c r="D216" s="223" t="s">
        <v>135</v>
      </c>
      <c r="E216" s="234" t="s">
        <v>37</v>
      </c>
      <c r="F216" s="235" t="s">
        <v>307</v>
      </c>
      <c r="G216" s="233"/>
      <c r="H216" s="236">
        <v>6.4000000000000004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135</v>
      </c>
      <c r="AU216" s="242" t="s">
        <v>90</v>
      </c>
      <c r="AV216" s="14" t="s">
        <v>90</v>
      </c>
      <c r="AW216" s="14" t="s">
        <v>137</v>
      </c>
      <c r="AX216" s="14" t="s">
        <v>81</v>
      </c>
      <c r="AY216" s="242" t="s">
        <v>127</v>
      </c>
    </row>
    <row r="217" s="15" customFormat="1">
      <c r="A217" s="15"/>
      <c r="B217" s="243"/>
      <c r="C217" s="244"/>
      <c r="D217" s="223" t="s">
        <v>135</v>
      </c>
      <c r="E217" s="245" t="s">
        <v>37</v>
      </c>
      <c r="F217" s="246" t="s">
        <v>139</v>
      </c>
      <c r="G217" s="244"/>
      <c r="H217" s="247">
        <v>6.4000000000000004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3" t="s">
        <v>135</v>
      </c>
      <c r="AU217" s="253" t="s">
        <v>90</v>
      </c>
      <c r="AV217" s="15" t="s">
        <v>133</v>
      </c>
      <c r="AW217" s="15" t="s">
        <v>137</v>
      </c>
      <c r="AX217" s="15" t="s">
        <v>23</v>
      </c>
      <c r="AY217" s="253" t="s">
        <v>127</v>
      </c>
    </row>
    <row r="218" s="12" customFormat="1" ht="22.8" customHeight="1">
      <c r="A218" s="12"/>
      <c r="B218" s="192"/>
      <c r="C218" s="193"/>
      <c r="D218" s="194" t="s">
        <v>80</v>
      </c>
      <c r="E218" s="206" t="s">
        <v>308</v>
      </c>
      <c r="F218" s="206" t="s">
        <v>309</v>
      </c>
      <c r="G218" s="193"/>
      <c r="H218" s="193"/>
      <c r="I218" s="196"/>
      <c r="J218" s="207">
        <f>BK218</f>
        <v>0</v>
      </c>
      <c r="K218" s="193"/>
      <c r="L218" s="198"/>
      <c r="M218" s="199"/>
      <c r="N218" s="200"/>
      <c r="O218" s="200"/>
      <c r="P218" s="201">
        <f>P219</f>
        <v>0</v>
      </c>
      <c r="Q218" s="200"/>
      <c r="R218" s="201">
        <f>R219</f>
        <v>0</v>
      </c>
      <c r="S218" s="200"/>
      <c r="T218" s="202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3" t="s">
        <v>23</v>
      </c>
      <c r="AT218" s="204" t="s">
        <v>80</v>
      </c>
      <c r="AU218" s="204" t="s">
        <v>23</v>
      </c>
      <c r="AY218" s="203" t="s">
        <v>127</v>
      </c>
      <c r="BK218" s="205">
        <f>BK219</f>
        <v>0</v>
      </c>
    </row>
    <row r="219" s="2" customFormat="1">
      <c r="A219" s="40"/>
      <c r="B219" s="41"/>
      <c r="C219" s="208" t="s">
        <v>310</v>
      </c>
      <c r="D219" s="208" t="s">
        <v>129</v>
      </c>
      <c r="E219" s="209" t="s">
        <v>311</v>
      </c>
      <c r="F219" s="210" t="s">
        <v>312</v>
      </c>
      <c r="G219" s="211" t="s">
        <v>171</v>
      </c>
      <c r="H219" s="212">
        <v>74.488</v>
      </c>
      <c r="I219" s="213"/>
      <c r="J219" s="214">
        <f>ROUND(I219*H219,2)</f>
        <v>0</v>
      </c>
      <c r="K219" s="210" t="s">
        <v>148</v>
      </c>
      <c r="L219" s="46"/>
      <c r="M219" s="264" t="s">
        <v>37</v>
      </c>
      <c r="N219" s="265" t="s">
        <v>52</v>
      </c>
      <c r="O219" s="266"/>
      <c r="P219" s="267">
        <f>O219*H219</f>
        <v>0</v>
      </c>
      <c r="Q219" s="267">
        <v>0</v>
      </c>
      <c r="R219" s="267">
        <f>Q219*H219</f>
        <v>0</v>
      </c>
      <c r="S219" s="267">
        <v>0</v>
      </c>
      <c r="T219" s="26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9" t="s">
        <v>133</v>
      </c>
      <c r="AT219" s="219" t="s">
        <v>129</v>
      </c>
      <c r="AU219" s="219" t="s">
        <v>90</v>
      </c>
      <c r="AY219" s="18" t="s">
        <v>127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8" t="s">
        <v>23</v>
      </c>
      <c r="BK219" s="220">
        <f>ROUND(I219*H219,2)</f>
        <v>0</v>
      </c>
      <c r="BL219" s="18" t="s">
        <v>133</v>
      </c>
      <c r="BM219" s="219" t="s">
        <v>313</v>
      </c>
    </row>
    <row r="220" s="2" customFormat="1" ht="6.96" customHeight="1">
      <c r="A220" s="40"/>
      <c r="B220" s="61"/>
      <c r="C220" s="62"/>
      <c r="D220" s="62"/>
      <c r="E220" s="62"/>
      <c r="F220" s="62"/>
      <c r="G220" s="62"/>
      <c r="H220" s="62"/>
      <c r="I220" s="62"/>
      <c r="J220" s="62"/>
      <c r="K220" s="62"/>
      <c r="L220" s="46"/>
      <c r="M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</row>
  </sheetData>
  <sheetProtection sheet="1" autoFilter="0" formatColumns="0" formatRows="0" objects="1" scenarios="1" spinCount="100000" saltValue="fYR3nkrnqaGohgVtdrO7cSkqPezylosWFlxNI3MvgjqDJdcrOdDaiTxicxNwPN9jXNMr4OJF36jdWGq1WV0Yqg==" hashValue="n/TSyX9Ip47MPiy/zMQU7+oWaxHN3ioFdA63YfyxBA3csvD4YxOd9sUP1KH7EWK/pw0FGc/D2P51gy+xy2SUmw==" algorithmName="SHA-512" password="CC35"/>
  <autoFilter ref="C86:K21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="1" customFormat="1" ht="24.96" customHeight="1">
      <c r="B4" s="21"/>
      <c r="D4" s="132" t="s">
        <v>97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Veřejné prostranství hřbitov Planá, k.ú. Planá u Českých Budějovic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314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100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24</v>
      </c>
      <c r="E12" s="40"/>
      <c r="F12" s="138" t="s">
        <v>25</v>
      </c>
      <c r="G12" s="40"/>
      <c r="H12" s="40"/>
      <c r="I12" s="134" t="s">
        <v>26</v>
      </c>
      <c r="J12" s="139" t="str">
        <f>'Rekapitulace stavby'!AN8</f>
        <v>9. 4. 2021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40"/>
      <c r="E13" s="40"/>
      <c r="F13" s="40"/>
      <c r="G13" s="40"/>
      <c r="H13" s="40"/>
      <c r="I13" s="140" t="s">
        <v>29</v>
      </c>
      <c r="J13" s="141" t="s">
        <v>30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32</v>
      </c>
      <c r="E14" s="40"/>
      <c r="F14" s="40"/>
      <c r="G14" s="40"/>
      <c r="H14" s="40"/>
      <c r="I14" s="134" t="s">
        <v>33</v>
      </c>
      <c r="J14" s="138" t="s">
        <v>34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35</v>
      </c>
      <c r="F15" s="40"/>
      <c r="G15" s="40"/>
      <c r="H15" s="40"/>
      <c r="I15" s="134" t="s">
        <v>36</v>
      </c>
      <c r="J15" s="138" t="s">
        <v>37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38</v>
      </c>
      <c r="E17" s="40"/>
      <c r="F17" s="40"/>
      <c r="G17" s="40"/>
      <c r="H17" s="40"/>
      <c r="I17" s="134" t="s">
        <v>33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36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40</v>
      </c>
      <c r="E20" s="40"/>
      <c r="F20" s="40"/>
      <c r="G20" s="40"/>
      <c r="H20" s="40"/>
      <c r="I20" s="134" t="s">
        <v>33</v>
      </c>
      <c r="J20" s="138" t="s">
        <v>41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42</v>
      </c>
      <c r="F21" s="40"/>
      <c r="G21" s="40"/>
      <c r="H21" s="40"/>
      <c r="I21" s="134" t="s">
        <v>36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33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36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2"/>
      <c r="B27" s="143"/>
      <c r="C27" s="142"/>
      <c r="D27" s="142"/>
      <c r="E27" s="144" t="s">
        <v>101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47</v>
      </c>
      <c r="E30" s="40"/>
      <c r="F30" s="40"/>
      <c r="G30" s="40"/>
      <c r="H30" s="40"/>
      <c r="I30" s="40"/>
      <c r="J30" s="148">
        <f>ROUND(J85,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49</v>
      </c>
      <c r="G32" s="40"/>
      <c r="H32" s="40"/>
      <c r="I32" s="149" t="s">
        <v>48</v>
      </c>
      <c r="J32" s="149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51</v>
      </c>
      <c r="E33" s="134" t="s">
        <v>52</v>
      </c>
      <c r="F33" s="151">
        <f>ROUND((SUM(BE85:BE170)),  2)</f>
        <v>0</v>
      </c>
      <c r="G33" s="40"/>
      <c r="H33" s="40"/>
      <c r="I33" s="152">
        <v>0.20999999999999999</v>
      </c>
      <c r="J33" s="151">
        <f>ROUND(((SUM(BE85:BE170))*I33),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53</v>
      </c>
      <c r="F34" s="151">
        <f>ROUND((SUM(BF85:BF170)),  2)</f>
        <v>0</v>
      </c>
      <c r="G34" s="40"/>
      <c r="H34" s="40"/>
      <c r="I34" s="152">
        <v>0.14999999999999999</v>
      </c>
      <c r="J34" s="151">
        <f>ROUND(((SUM(BF85:BF170))*I34),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54</v>
      </c>
      <c r="F35" s="151">
        <f>ROUND((SUM(BG85:BG170)),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55</v>
      </c>
      <c r="F36" s="151">
        <f>ROUND((SUM(BH85:BH170)),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56</v>
      </c>
      <c r="F37" s="151">
        <f>ROUND((SUM(BI85:BI170)),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57</v>
      </c>
      <c r="E39" s="155"/>
      <c r="F39" s="155"/>
      <c r="G39" s="156" t="s">
        <v>58</v>
      </c>
      <c r="H39" s="157" t="s">
        <v>59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4" t="str">
        <f>E7</f>
        <v>Veřejné prostranství hřbitov Planá, k.ú. Planá u Českých Budějovic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102 - Veřejné prostranství – vnitřní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24</v>
      </c>
      <c r="D52" s="42"/>
      <c r="E52" s="42"/>
      <c r="F52" s="28" t="str">
        <f>F12</f>
        <v>Planá u Českých Budějovic</v>
      </c>
      <c r="G52" s="42"/>
      <c r="H52" s="42"/>
      <c r="I52" s="33" t="s">
        <v>26</v>
      </c>
      <c r="J52" s="74" t="str">
        <f>IF(J12="","",J12)</f>
        <v>9. 4. 2021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3" t="s">
        <v>32</v>
      </c>
      <c r="D54" s="42"/>
      <c r="E54" s="42"/>
      <c r="F54" s="28" t="str">
        <f>E15</f>
        <v xml:space="preserve">Obec Planá </v>
      </c>
      <c r="G54" s="42"/>
      <c r="H54" s="42"/>
      <c r="I54" s="33" t="s">
        <v>40</v>
      </c>
      <c r="J54" s="38" t="str">
        <f>E21</f>
        <v>Ing. Samra Průchová, Č.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38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5" t="s">
        <v>103</v>
      </c>
      <c r="D57" s="166"/>
      <c r="E57" s="166"/>
      <c r="F57" s="166"/>
      <c r="G57" s="166"/>
      <c r="H57" s="166"/>
      <c r="I57" s="166"/>
      <c r="J57" s="167" t="s">
        <v>104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8" t="s">
        <v>79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105</v>
      </c>
    </row>
    <row r="60" s="9" customFormat="1" ht="24.96" customHeight="1">
      <c r="A60" s="9"/>
      <c r="B60" s="169"/>
      <c r="C60" s="170"/>
      <c r="D60" s="171" t="s">
        <v>315</v>
      </c>
      <c r="E60" s="172"/>
      <c r="F60" s="172"/>
      <c r="G60" s="172"/>
      <c r="H60" s="172"/>
      <c r="I60" s="172"/>
      <c r="J60" s="173">
        <f>J86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5"/>
      <c r="C61" s="176"/>
      <c r="D61" s="177" t="s">
        <v>107</v>
      </c>
      <c r="E61" s="178"/>
      <c r="F61" s="178"/>
      <c r="G61" s="178"/>
      <c r="H61" s="178"/>
      <c r="I61" s="178"/>
      <c r="J61" s="179">
        <f>J87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5"/>
      <c r="C62" s="176"/>
      <c r="D62" s="177" t="s">
        <v>109</v>
      </c>
      <c r="E62" s="178"/>
      <c r="F62" s="178"/>
      <c r="G62" s="178"/>
      <c r="H62" s="178"/>
      <c r="I62" s="178"/>
      <c r="J62" s="179">
        <f>J116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5"/>
      <c r="C63" s="176"/>
      <c r="D63" s="177" t="s">
        <v>110</v>
      </c>
      <c r="E63" s="178"/>
      <c r="F63" s="178"/>
      <c r="G63" s="178"/>
      <c r="H63" s="178"/>
      <c r="I63" s="178"/>
      <c r="J63" s="179">
        <f>J140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5"/>
      <c r="C64" s="176"/>
      <c r="D64" s="177" t="s">
        <v>112</v>
      </c>
      <c r="E64" s="178"/>
      <c r="F64" s="178"/>
      <c r="G64" s="178"/>
      <c r="H64" s="178"/>
      <c r="I64" s="178"/>
      <c r="J64" s="179">
        <f>J145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5"/>
      <c r="C65" s="176"/>
      <c r="D65" s="177" t="s">
        <v>113</v>
      </c>
      <c r="E65" s="178"/>
      <c r="F65" s="178"/>
      <c r="G65" s="178"/>
      <c r="H65" s="178"/>
      <c r="I65" s="178"/>
      <c r="J65" s="179">
        <f>J169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4" t="s">
        <v>114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3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64" t="str">
        <f>E7</f>
        <v>Veřejné prostranství hřbitov Planá, k.ú. Planá u Českých Budějovic</v>
      </c>
      <c r="F75" s="33"/>
      <c r="G75" s="33"/>
      <c r="H75" s="33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3" t="s">
        <v>98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102 - Veřejné prostranství – vnitřní část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3" t="s">
        <v>24</v>
      </c>
      <c r="D79" s="42"/>
      <c r="E79" s="42"/>
      <c r="F79" s="28" t="str">
        <f>F12</f>
        <v>Planá u Českých Budějovic</v>
      </c>
      <c r="G79" s="42"/>
      <c r="H79" s="42"/>
      <c r="I79" s="33" t="s">
        <v>26</v>
      </c>
      <c r="J79" s="74" t="str">
        <f>IF(J12="","",J12)</f>
        <v>9. 4. 2021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5.65" customHeight="1">
      <c r="A81" s="40"/>
      <c r="B81" s="41"/>
      <c r="C81" s="33" t="s">
        <v>32</v>
      </c>
      <c r="D81" s="42"/>
      <c r="E81" s="42"/>
      <c r="F81" s="28" t="str">
        <f>E15</f>
        <v xml:space="preserve">Obec Planá </v>
      </c>
      <c r="G81" s="42"/>
      <c r="H81" s="42"/>
      <c r="I81" s="33" t="s">
        <v>40</v>
      </c>
      <c r="J81" s="38" t="str">
        <f>E21</f>
        <v>Ing. Samra Průchová, Č. Budějovice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3" t="s">
        <v>38</v>
      </c>
      <c r="D82" s="42"/>
      <c r="E82" s="42"/>
      <c r="F82" s="28" t="str">
        <f>IF(E18="","",E18)</f>
        <v>Vyplň údaj</v>
      </c>
      <c r="G82" s="42"/>
      <c r="H82" s="42"/>
      <c r="I82" s="33" t="s">
        <v>43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81"/>
      <c r="B84" s="182"/>
      <c r="C84" s="183" t="s">
        <v>115</v>
      </c>
      <c r="D84" s="184" t="s">
        <v>66</v>
      </c>
      <c r="E84" s="184" t="s">
        <v>62</v>
      </c>
      <c r="F84" s="184" t="s">
        <v>63</v>
      </c>
      <c r="G84" s="184" t="s">
        <v>116</v>
      </c>
      <c r="H84" s="184" t="s">
        <v>117</v>
      </c>
      <c r="I84" s="184" t="s">
        <v>118</v>
      </c>
      <c r="J84" s="184" t="s">
        <v>104</v>
      </c>
      <c r="K84" s="185" t="s">
        <v>119</v>
      </c>
      <c r="L84" s="186"/>
      <c r="M84" s="94" t="s">
        <v>37</v>
      </c>
      <c r="N84" s="95" t="s">
        <v>51</v>
      </c>
      <c r="O84" s="95" t="s">
        <v>120</v>
      </c>
      <c r="P84" s="95" t="s">
        <v>121</v>
      </c>
      <c r="Q84" s="95" t="s">
        <v>122</v>
      </c>
      <c r="R84" s="95" t="s">
        <v>123</v>
      </c>
      <c r="S84" s="95" t="s">
        <v>124</v>
      </c>
      <c r="T84" s="96" t="s">
        <v>125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="2" customFormat="1" ht="22.8" customHeight="1">
      <c r="A85" s="40"/>
      <c r="B85" s="41"/>
      <c r="C85" s="101" t="s">
        <v>126</v>
      </c>
      <c r="D85" s="42"/>
      <c r="E85" s="42"/>
      <c r="F85" s="42"/>
      <c r="G85" s="42"/>
      <c r="H85" s="42"/>
      <c r="I85" s="42"/>
      <c r="J85" s="187">
        <f>BK85</f>
        <v>0</v>
      </c>
      <c r="K85" s="42"/>
      <c r="L85" s="46"/>
      <c r="M85" s="97"/>
      <c r="N85" s="188"/>
      <c r="O85" s="98"/>
      <c r="P85" s="189">
        <f>P86</f>
        <v>0</v>
      </c>
      <c r="Q85" s="98"/>
      <c r="R85" s="189">
        <f>R86</f>
        <v>19.9451</v>
      </c>
      <c r="S85" s="98"/>
      <c r="T85" s="190">
        <f>T86</f>
        <v>128.17999999999998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8" t="s">
        <v>80</v>
      </c>
      <c r="AU85" s="18" t="s">
        <v>105</v>
      </c>
      <c r="BK85" s="191">
        <f>BK86</f>
        <v>0</v>
      </c>
    </row>
    <row r="86" s="12" customFormat="1" ht="25.92" customHeight="1">
      <c r="A86" s="12"/>
      <c r="B86" s="192"/>
      <c r="C86" s="193"/>
      <c r="D86" s="194" t="s">
        <v>80</v>
      </c>
      <c r="E86" s="195" t="s">
        <v>81</v>
      </c>
      <c r="F86" s="195" t="s">
        <v>92</v>
      </c>
      <c r="G86" s="193"/>
      <c r="H86" s="193"/>
      <c r="I86" s="196"/>
      <c r="J86" s="197">
        <f>BK86</f>
        <v>0</v>
      </c>
      <c r="K86" s="193"/>
      <c r="L86" s="198"/>
      <c r="M86" s="199"/>
      <c r="N86" s="200"/>
      <c r="O86" s="200"/>
      <c r="P86" s="201">
        <f>P87+P116+P140+P145+P169</f>
        <v>0</v>
      </c>
      <c r="Q86" s="200"/>
      <c r="R86" s="201">
        <f>R87+R116+R140+R145+R169</f>
        <v>19.9451</v>
      </c>
      <c r="S86" s="200"/>
      <c r="T86" s="202">
        <f>T87+T116+T140+T145+T169</f>
        <v>128.17999999999998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23</v>
      </c>
      <c r="AT86" s="204" t="s">
        <v>80</v>
      </c>
      <c r="AU86" s="204" t="s">
        <v>81</v>
      </c>
      <c r="AY86" s="203" t="s">
        <v>127</v>
      </c>
      <c r="BK86" s="205">
        <f>BK87+BK116+BK140+BK145+BK169</f>
        <v>0</v>
      </c>
    </row>
    <row r="87" s="12" customFormat="1" ht="22.8" customHeight="1">
      <c r="A87" s="12"/>
      <c r="B87" s="192"/>
      <c r="C87" s="193"/>
      <c r="D87" s="194" t="s">
        <v>80</v>
      </c>
      <c r="E87" s="206" t="s">
        <v>23</v>
      </c>
      <c r="F87" s="206" t="s">
        <v>128</v>
      </c>
      <c r="G87" s="193"/>
      <c r="H87" s="193"/>
      <c r="I87" s="196"/>
      <c r="J87" s="207">
        <f>BK87</f>
        <v>0</v>
      </c>
      <c r="K87" s="193"/>
      <c r="L87" s="198"/>
      <c r="M87" s="199"/>
      <c r="N87" s="200"/>
      <c r="O87" s="200"/>
      <c r="P87" s="201">
        <f>SUM(P88:P115)</f>
        <v>0</v>
      </c>
      <c r="Q87" s="200"/>
      <c r="R87" s="201">
        <f>SUM(R88:R115)</f>
        <v>0.0031800000000000001</v>
      </c>
      <c r="S87" s="200"/>
      <c r="T87" s="202">
        <f>SUM(T88:T115)</f>
        <v>128.17999999999998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3" t="s">
        <v>23</v>
      </c>
      <c r="AT87" s="204" t="s">
        <v>80</v>
      </c>
      <c r="AU87" s="204" t="s">
        <v>23</v>
      </c>
      <c r="AY87" s="203" t="s">
        <v>127</v>
      </c>
      <c r="BK87" s="205">
        <f>SUM(BK88:BK115)</f>
        <v>0</v>
      </c>
    </row>
    <row r="88" s="2" customFormat="1">
      <c r="A88" s="40"/>
      <c r="B88" s="41"/>
      <c r="C88" s="208" t="s">
        <v>23</v>
      </c>
      <c r="D88" s="208" t="s">
        <v>129</v>
      </c>
      <c r="E88" s="209" t="s">
        <v>130</v>
      </c>
      <c r="F88" s="210" t="s">
        <v>131</v>
      </c>
      <c r="G88" s="211" t="s">
        <v>132</v>
      </c>
      <c r="H88" s="212">
        <v>66</v>
      </c>
      <c r="I88" s="213"/>
      <c r="J88" s="214">
        <f>ROUND(I88*H88,2)</f>
        <v>0</v>
      </c>
      <c r="K88" s="210" t="s">
        <v>37</v>
      </c>
      <c r="L88" s="46"/>
      <c r="M88" s="215" t="s">
        <v>37</v>
      </c>
      <c r="N88" s="216" t="s">
        <v>52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0.57999999999999996</v>
      </c>
      <c r="T88" s="218">
        <f>S88*H88</f>
        <v>38.279999999999994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133</v>
      </c>
      <c r="AT88" s="219" t="s">
        <v>129</v>
      </c>
      <c r="AU88" s="219" t="s">
        <v>90</v>
      </c>
      <c r="AY88" s="18" t="s">
        <v>127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8" t="s">
        <v>23</v>
      </c>
      <c r="BK88" s="220">
        <f>ROUND(I88*H88,2)</f>
        <v>0</v>
      </c>
      <c r="BL88" s="18" t="s">
        <v>133</v>
      </c>
      <c r="BM88" s="219" t="s">
        <v>316</v>
      </c>
    </row>
    <row r="89" s="13" customFormat="1">
      <c r="A89" s="13"/>
      <c r="B89" s="221"/>
      <c r="C89" s="222"/>
      <c r="D89" s="223" t="s">
        <v>135</v>
      </c>
      <c r="E89" s="224" t="s">
        <v>37</v>
      </c>
      <c r="F89" s="225" t="s">
        <v>136</v>
      </c>
      <c r="G89" s="222"/>
      <c r="H89" s="224" t="s">
        <v>37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135</v>
      </c>
      <c r="AU89" s="231" t="s">
        <v>90</v>
      </c>
      <c r="AV89" s="13" t="s">
        <v>23</v>
      </c>
      <c r="AW89" s="13" t="s">
        <v>137</v>
      </c>
      <c r="AX89" s="13" t="s">
        <v>81</v>
      </c>
      <c r="AY89" s="231" t="s">
        <v>127</v>
      </c>
    </row>
    <row r="90" s="14" customFormat="1">
      <c r="A90" s="14"/>
      <c r="B90" s="232"/>
      <c r="C90" s="233"/>
      <c r="D90" s="223" t="s">
        <v>135</v>
      </c>
      <c r="E90" s="234" t="s">
        <v>37</v>
      </c>
      <c r="F90" s="235" t="s">
        <v>317</v>
      </c>
      <c r="G90" s="233"/>
      <c r="H90" s="236">
        <v>66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2" t="s">
        <v>135</v>
      </c>
      <c r="AU90" s="242" t="s">
        <v>90</v>
      </c>
      <c r="AV90" s="14" t="s">
        <v>90</v>
      </c>
      <c r="AW90" s="14" t="s">
        <v>137</v>
      </c>
      <c r="AX90" s="14" t="s">
        <v>81</v>
      </c>
      <c r="AY90" s="242" t="s">
        <v>127</v>
      </c>
    </row>
    <row r="91" s="15" customFormat="1">
      <c r="A91" s="15"/>
      <c r="B91" s="243"/>
      <c r="C91" s="244"/>
      <c r="D91" s="223" t="s">
        <v>135</v>
      </c>
      <c r="E91" s="245" t="s">
        <v>37</v>
      </c>
      <c r="F91" s="246" t="s">
        <v>139</v>
      </c>
      <c r="G91" s="244"/>
      <c r="H91" s="247">
        <v>66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3" t="s">
        <v>135</v>
      </c>
      <c r="AU91" s="253" t="s">
        <v>90</v>
      </c>
      <c r="AV91" s="15" t="s">
        <v>133</v>
      </c>
      <c r="AW91" s="15" t="s">
        <v>137</v>
      </c>
      <c r="AX91" s="15" t="s">
        <v>23</v>
      </c>
      <c r="AY91" s="253" t="s">
        <v>127</v>
      </c>
    </row>
    <row r="92" s="2" customFormat="1" ht="21.75" customHeight="1">
      <c r="A92" s="40"/>
      <c r="B92" s="41"/>
      <c r="C92" s="208" t="s">
        <v>90</v>
      </c>
      <c r="D92" s="208" t="s">
        <v>129</v>
      </c>
      <c r="E92" s="209" t="s">
        <v>318</v>
      </c>
      <c r="F92" s="210" t="s">
        <v>319</v>
      </c>
      <c r="G92" s="211" t="s">
        <v>132</v>
      </c>
      <c r="H92" s="212">
        <v>131</v>
      </c>
      <c r="I92" s="213"/>
      <c r="J92" s="214">
        <f>ROUND(I92*H92,2)</f>
        <v>0</v>
      </c>
      <c r="K92" s="210" t="s">
        <v>37</v>
      </c>
      <c r="L92" s="46"/>
      <c r="M92" s="215" t="s">
        <v>37</v>
      </c>
      <c r="N92" s="216" t="s">
        <v>52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0.57999999999999996</v>
      </c>
      <c r="T92" s="218">
        <f>S92*H92</f>
        <v>75.97999999999999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133</v>
      </c>
      <c r="AT92" s="219" t="s">
        <v>129</v>
      </c>
      <c r="AU92" s="219" t="s">
        <v>90</v>
      </c>
      <c r="AY92" s="18" t="s">
        <v>127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8" t="s">
        <v>23</v>
      </c>
      <c r="BK92" s="220">
        <f>ROUND(I92*H92,2)</f>
        <v>0</v>
      </c>
      <c r="BL92" s="18" t="s">
        <v>133</v>
      </c>
      <c r="BM92" s="219" t="s">
        <v>320</v>
      </c>
    </row>
    <row r="93" s="13" customFormat="1">
      <c r="A93" s="13"/>
      <c r="B93" s="221"/>
      <c r="C93" s="222"/>
      <c r="D93" s="223" t="s">
        <v>135</v>
      </c>
      <c r="E93" s="224" t="s">
        <v>37</v>
      </c>
      <c r="F93" s="225" t="s">
        <v>136</v>
      </c>
      <c r="G93" s="222"/>
      <c r="H93" s="224" t="s">
        <v>37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135</v>
      </c>
      <c r="AU93" s="231" t="s">
        <v>90</v>
      </c>
      <c r="AV93" s="13" t="s">
        <v>23</v>
      </c>
      <c r="AW93" s="13" t="s">
        <v>137</v>
      </c>
      <c r="AX93" s="13" t="s">
        <v>81</v>
      </c>
      <c r="AY93" s="231" t="s">
        <v>127</v>
      </c>
    </row>
    <row r="94" s="14" customFormat="1">
      <c r="A94" s="14"/>
      <c r="B94" s="232"/>
      <c r="C94" s="233"/>
      <c r="D94" s="223" t="s">
        <v>135</v>
      </c>
      <c r="E94" s="234" t="s">
        <v>37</v>
      </c>
      <c r="F94" s="235" t="s">
        <v>321</v>
      </c>
      <c r="G94" s="233"/>
      <c r="H94" s="236">
        <v>131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2" t="s">
        <v>135</v>
      </c>
      <c r="AU94" s="242" t="s">
        <v>90</v>
      </c>
      <c r="AV94" s="14" t="s">
        <v>90</v>
      </c>
      <c r="AW94" s="14" t="s">
        <v>137</v>
      </c>
      <c r="AX94" s="14" t="s">
        <v>81</v>
      </c>
      <c r="AY94" s="242" t="s">
        <v>127</v>
      </c>
    </row>
    <row r="95" s="15" customFormat="1">
      <c r="A95" s="15"/>
      <c r="B95" s="243"/>
      <c r="C95" s="244"/>
      <c r="D95" s="223" t="s">
        <v>135</v>
      </c>
      <c r="E95" s="245" t="s">
        <v>37</v>
      </c>
      <c r="F95" s="246" t="s">
        <v>139</v>
      </c>
      <c r="G95" s="244"/>
      <c r="H95" s="247">
        <v>131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3" t="s">
        <v>135</v>
      </c>
      <c r="AU95" s="253" t="s">
        <v>90</v>
      </c>
      <c r="AV95" s="15" t="s">
        <v>133</v>
      </c>
      <c r="AW95" s="15" t="s">
        <v>137</v>
      </c>
      <c r="AX95" s="15" t="s">
        <v>23</v>
      </c>
      <c r="AY95" s="253" t="s">
        <v>127</v>
      </c>
    </row>
    <row r="96" s="2" customFormat="1" ht="16.5" customHeight="1">
      <c r="A96" s="40"/>
      <c r="B96" s="41"/>
      <c r="C96" s="208" t="s">
        <v>145</v>
      </c>
      <c r="D96" s="208" t="s">
        <v>129</v>
      </c>
      <c r="E96" s="209" t="s">
        <v>140</v>
      </c>
      <c r="F96" s="210" t="s">
        <v>141</v>
      </c>
      <c r="G96" s="211" t="s">
        <v>142</v>
      </c>
      <c r="H96" s="212">
        <v>24</v>
      </c>
      <c r="I96" s="213"/>
      <c r="J96" s="214">
        <f>ROUND(I96*H96,2)</f>
        <v>0</v>
      </c>
      <c r="K96" s="210" t="s">
        <v>37</v>
      </c>
      <c r="L96" s="46"/>
      <c r="M96" s="215" t="s">
        <v>37</v>
      </c>
      <c r="N96" s="216" t="s">
        <v>52</v>
      </c>
      <c r="O96" s="86"/>
      <c r="P96" s="217">
        <f>O96*H96</f>
        <v>0</v>
      </c>
      <c r="Q96" s="217">
        <v>0</v>
      </c>
      <c r="R96" s="217">
        <f>Q96*H96</f>
        <v>0</v>
      </c>
      <c r="S96" s="217">
        <v>0.57999999999999996</v>
      </c>
      <c r="T96" s="218">
        <f>S96*H96</f>
        <v>13.919999999999998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9" t="s">
        <v>133</v>
      </c>
      <c r="AT96" s="219" t="s">
        <v>129</v>
      </c>
      <c r="AU96" s="219" t="s">
        <v>90</v>
      </c>
      <c r="AY96" s="18" t="s">
        <v>127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8" t="s">
        <v>23</v>
      </c>
      <c r="BK96" s="220">
        <f>ROUND(I96*H96,2)</f>
        <v>0</v>
      </c>
      <c r="BL96" s="18" t="s">
        <v>133</v>
      </c>
      <c r="BM96" s="219" t="s">
        <v>322</v>
      </c>
    </row>
    <row r="97" s="13" customFormat="1">
      <c r="A97" s="13"/>
      <c r="B97" s="221"/>
      <c r="C97" s="222"/>
      <c r="D97" s="223" t="s">
        <v>135</v>
      </c>
      <c r="E97" s="224" t="s">
        <v>37</v>
      </c>
      <c r="F97" s="225" t="s">
        <v>136</v>
      </c>
      <c r="G97" s="222"/>
      <c r="H97" s="224" t="s">
        <v>37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135</v>
      </c>
      <c r="AU97" s="231" t="s">
        <v>90</v>
      </c>
      <c r="AV97" s="13" t="s">
        <v>23</v>
      </c>
      <c r="AW97" s="13" t="s">
        <v>137</v>
      </c>
      <c r="AX97" s="13" t="s">
        <v>81</v>
      </c>
      <c r="AY97" s="231" t="s">
        <v>127</v>
      </c>
    </row>
    <row r="98" s="14" customFormat="1">
      <c r="A98" s="14"/>
      <c r="B98" s="232"/>
      <c r="C98" s="233"/>
      <c r="D98" s="223" t="s">
        <v>135</v>
      </c>
      <c r="E98" s="234" t="s">
        <v>37</v>
      </c>
      <c r="F98" s="235" t="s">
        <v>323</v>
      </c>
      <c r="G98" s="233"/>
      <c r="H98" s="236">
        <v>24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135</v>
      </c>
      <c r="AU98" s="242" t="s">
        <v>90</v>
      </c>
      <c r="AV98" s="14" t="s">
        <v>90</v>
      </c>
      <c r="AW98" s="14" t="s">
        <v>137</v>
      </c>
      <c r="AX98" s="14" t="s">
        <v>81</v>
      </c>
      <c r="AY98" s="242" t="s">
        <v>127</v>
      </c>
    </row>
    <row r="99" s="15" customFormat="1">
      <c r="A99" s="15"/>
      <c r="B99" s="243"/>
      <c r="C99" s="244"/>
      <c r="D99" s="223" t="s">
        <v>135</v>
      </c>
      <c r="E99" s="245" t="s">
        <v>37</v>
      </c>
      <c r="F99" s="246" t="s">
        <v>139</v>
      </c>
      <c r="G99" s="244"/>
      <c r="H99" s="247">
        <v>24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3" t="s">
        <v>135</v>
      </c>
      <c r="AU99" s="253" t="s">
        <v>90</v>
      </c>
      <c r="AV99" s="15" t="s">
        <v>133</v>
      </c>
      <c r="AW99" s="15" t="s">
        <v>137</v>
      </c>
      <c r="AX99" s="15" t="s">
        <v>23</v>
      </c>
      <c r="AY99" s="253" t="s">
        <v>127</v>
      </c>
    </row>
    <row r="100" s="2" customFormat="1" ht="16.5" customHeight="1">
      <c r="A100" s="40"/>
      <c r="B100" s="41"/>
      <c r="C100" s="208" t="s">
        <v>133</v>
      </c>
      <c r="D100" s="208" t="s">
        <v>129</v>
      </c>
      <c r="E100" s="209" t="s">
        <v>146</v>
      </c>
      <c r="F100" s="210" t="s">
        <v>147</v>
      </c>
      <c r="G100" s="211" t="s">
        <v>132</v>
      </c>
      <c r="H100" s="212">
        <v>159</v>
      </c>
      <c r="I100" s="213"/>
      <c r="J100" s="214">
        <f>ROUND(I100*H100,2)</f>
        <v>0</v>
      </c>
      <c r="K100" s="210" t="s">
        <v>148</v>
      </c>
      <c r="L100" s="46"/>
      <c r="M100" s="215" t="s">
        <v>37</v>
      </c>
      <c r="N100" s="216" t="s">
        <v>52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133</v>
      </c>
      <c r="AT100" s="219" t="s">
        <v>129</v>
      </c>
      <c r="AU100" s="219" t="s">
        <v>90</v>
      </c>
      <c r="AY100" s="18" t="s">
        <v>127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8" t="s">
        <v>23</v>
      </c>
      <c r="BK100" s="220">
        <f>ROUND(I100*H100,2)</f>
        <v>0</v>
      </c>
      <c r="BL100" s="18" t="s">
        <v>133</v>
      </c>
      <c r="BM100" s="219" t="s">
        <v>149</v>
      </c>
    </row>
    <row r="101" s="13" customFormat="1">
      <c r="A101" s="13"/>
      <c r="B101" s="221"/>
      <c r="C101" s="222"/>
      <c r="D101" s="223" t="s">
        <v>135</v>
      </c>
      <c r="E101" s="224" t="s">
        <v>37</v>
      </c>
      <c r="F101" s="225" t="s">
        <v>136</v>
      </c>
      <c r="G101" s="222"/>
      <c r="H101" s="224" t="s">
        <v>37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135</v>
      </c>
      <c r="AU101" s="231" t="s">
        <v>90</v>
      </c>
      <c r="AV101" s="13" t="s">
        <v>23</v>
      </c>
      <c r="AW101" s="13" t="s">
        <v>137</v>
      </c>
      <c r="AX101" s="13" t="s">
        <v>81</v>
      </c>
      <c r="AY101" s="231" t="s">
        <v>127</v>
      </c>
    </row>
    <row r="102" s="14" customFormat="1">
      <c r="A102" s="14"/>
      <c r="B102" s="232"/>
      <c r="C102" s="233"/>
      <c r="D102" s="223" t="s">
        <v>135</v>
      </c>
      <c r="E102" s="234" t="s">
        <v>37</v>
      </c>
      <c r="F102" s="235" t="s">
        <v>324</v>
      </c>
      <c r="G102" s="233"/>
      <c r="H102" s="236">
        <v>159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135</v>
      </c>
      <c r="AU102" s="242" t="s">
        <v>90</v>
      </c>
      <c r="AV102" s="14" t="s">
        <v>90</v>
      </c>
      <c r="AW102" s="14" t="s">
        <v>137</v>
      </c>
      <c r="AX102" s="14" t="s">
        <v>81</v>
      </c>
      <c r="AY102" s="242" t="s">
        <v>127</v>
      </c>
    </row>
    <row r="103" s="15" customFormat="1">
      <c r="A103" s="15"/>
      <c r="B103" s="243"/>
      <c r="C103" s="244"/>
      <c r="D103" s="223" t="s">
        <v>135</v>
      </c>
      <c r="E103" s="245" t="s">
        <v>37</v>
      </c>
      <c r="F103" s="246" t="s">
        <v>139</v>
      </c>
      <c r="G103" s="244"/>
      <c r="H103" s="247">
        <v>159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3" t="s">
        <v>135</v>
      </c>
      <c r="AU103" s="253" t="s">
        <v>90</v>
      </c>
      <c r="AV103" s="15" t="s">
        <v>133</v>
      </c>
      <c r="AW103" s="15" t="s">
        <v>137</v>
      </c>
      <c r="AX103" s="15" t="s">
        <v>23</v>
      </c>
      <c r="AY103" s="253" t="s">
        <v>127</v>
      </c>
    </row>
    <row r="104" s="2" customFormat="1">
      <c r="A104" s="40"/>
      <c r="B104" s="41"/>
      <c r="C104" s="208" t="s">
        <v>163</v>
      </c>
      <c r="D104" s="208" t="s">
        <v>129</v>
      </c>
      <c r="E104" s="209" t="s">
        <v>181</v>
      </c>
      <c r="F104" s="210" t="s">
        <v>182</v>
      </c>
      <c r="G104" s="211" t="s">
        <v>132</v>
      </c>
      <c r="H104" s="212">
        <v>159</v>
      </c>
      <c r="I104" s="213"/>
      <c r="J104" s="214">
        <f>ROUND(I104*H104,2)</f>
        <v>0</v>
      </c>
      <c r="K104" s="210" t="s">
        <v>148</v>
      </c>
      <c r="L104" s="46"/>
      <c r="M104" s="215" t="s">
        <v>37</v>
      </c>
      <c r="N104" s="216" t="s">
        <v>52</v>
      </c>
      <c r="O104" s="8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9" t="s">
        <v>133</v>
      </c>
      <c r="AT104" s="219" t="s">
        <v>129</v>
      </c>
      <c r="AU104" s="219" t="s">
        <v>90</v>
      </c>
      <c r="AY104" s="18" t="s">
        <v>127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8" t="s">
        <v>23</v>
      </c>
      <c r="BK104" s="220">
        <f>ROUND(I104*H104,2)</f>
        <v>0</v>
      </c>
      <c r="BL104" s="18" t="s">
        <v>133</v>
      </c>
      <c r="BM104" s="219" t="s">
        <v>325</v>
      </c>
    </row>
    <row r="105" s="13" customFormat="1">
      <c r="A105" s="13"/>
      <c r="B105" s="221"/>
      <c r="C105" s="222"/>
      <c r="D105" s="223" t="s">
        <v>135</v>
      </c>
      <c r="E105" s="224" t="s">
        <v>37</v>
      </c>
      <c r="F105" s="225" t="s">
        <v>136</v>
      </c>
      <c r="G105" s="222"/>
      <c r="H105" s="224" t="s">
        <v>37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135</v>
      </c>
      <c r="AU105" s="231" t="s">
        <v>90</v>
      </c>
      <c r="AV105" s="13" t="s">
        <v>23</v>
      </c>
      <c r="AW105" s="13" t="s">
        <v>137</v>
      </c>
      <c r="AX105" s="13" t="s">
        <v>81</v>
      </c>
      <c r="AY105" s="231" t="s">
        <v>127</v>
      </c>
    </row>
    <row r="106" s="14" customFormat="1">
      <c r="A106" s="14"/>
      <c r="B106" s="232"/>
      <c r="C106" s="233"/>
      <c r="D106" s="223" t="s">
        <v>135</v>
      </c>
      <c r="E106" s="234" t="s">
        <v>37</v>
      </c>
      <c r="F106" s="235" t="s">
        <v>326</v>
      </c>
      <c r="G106" s="233"/>
      <c r="H106" s="236">
        <v>159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135</v>
      </c>
      <c r="AU106" s="242" t="s">
        <v>90</v>
      </c>
      <c r="AV106" s="14" t="s">
        <v>90</v>
      </c>
      <c r="AW106" s="14" t="s">
        <v>137</v>
      </c>
      <c r="AX106" s="14" t="s">
        <v>81</v>
      </c>
      <c r="AY106" s="242" t="s">
        <v>127</v>
      </c>
    </row>
    <row r="107" s="15" customFormat="1">
      <c r="A107" s="15"/>
      <c r="B107" s="243"/>
      <c r="C107" s="244"/>
      <c r="D107" s="223" t="s">
        <v>135</v>
      </c>
      <c r="E107" s="245" t="s">
        <v>37</v>
      </c>
      <c r="F107" s="246" t="s">
        <v>139</v>
      </c>
      <c r="G107" s="244"/>
      <c r="H107" s="247">
        <v>159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3" t="s">
        <v>135</v>
      </c>
      <c r="AU107" s="253" t="s">
        <v>90</v>
      </c>
      <c r="AV107" s="15" t="s">
        <v>133</v>
      </c>
      <c r="AW107" s="15" t="s">
        <v>137</v>
      </c>
      <c r="AX107" s="15" t="s">
        <v>23</v>
      </c>
      <c r="AY107" s="253" t="s">
        <v>127</v>
      </c>
    </row>
    <row r="108" s="2" customFormat="1">
      <c r="A108" s="40"/>
      <c r="B108" s="41"/>
      <c r="C108" s="208" t="s">
        <v>168</v>
      </c>
      <c r="D108" s="208" t="s">
        <v>129</v>
      </c>
      <c r="E108" s="209" t="s">
        <v>186</v>
      </c>
      <c r="F108" s="210" t="s">
        <v>187</v>
      </c>
      <c r="G108" s="211" t="s">
        <v>132</v>
      </c>
      <c r="H108" s="212">
        <v>159</v>
      </c>
      <c r="I108" s="213"/>
      <c r="J108" s="214">
        <f>ROUND(I108*H108,2)</f>
        <v>0</v>
      </c>
      <c r="K108" s="210" t="s">
        <v>148</v>
      </c>
      <c r="L108" s="46"/>
      <c r="M108" s="215" t="s">
        <v>37</v>
      </c>
      <c r="N108" s="216" t="s">
        <v>52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133</v>
      </c>
      <c r="AT108" s="219" t="s">
        <v>129</v>
      </c>
      <c r="AU108" s="219" t="s">
        <v>90</v>
      </c>
      <c r="AY108" s="18" t="s">
        <v>127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8" t="s">
        <v>23</v>
      </c>
      <c r="BK108" s="220">
        <f>ROUND(I108*H108,2)</f>
        <v>0</v>
      </c>
      <c r="BL108" s="18" t="s">
        <v>133</v>
      </c>
      <c r="BM108" s="219" t="s">
        <v>327</v>
      </c>
    </row>
    <row r="109" s="13" customFormat="1">
      <c r="A109" s="13"/>
      <c r="B109" s="221"/>
      <c r="C109" s="222"/>
      <c r="D109" s="223" t="s">
        <v>135</v>
      </c>
      <c r="E109" s="224" t="s">
        <v>37</v>
      </c>
      <c r="F109" s="225" t="s">
        <v>136</v>
      </c>
      <c r="G109" s="222"/>
      <c r="H109" s="224" t="s">
        <v>37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135</v>
      </c>
      <c r="AU109" s="231" t="s">
        <v>90</v>
      </c>
      <c r="AV109" s="13" t="s">
        <v>23</v>
      </c>
      <c r="AW109" s="13" t="s">
        <v>137</v>
      </c>
      <c r="AX109" s="13" t="s">
        <v>81</v>
      </c>
      <c r="AY109" s="231" t="s">
        <v>127</v>
      </c>
    </row>
    <row r="110" s="14" customFormat="1">
      <c r="A110" s="14"/>
      <c r="B110" s="232"/>
      <c r="C110" s="233"/>
      <c r="D110" s="223" t="s">
        <v>135</v>
      </c>
      <c r="E110" s="234" t="s">
        <v>37</v>
      </c>
      <c r="F110" s="235" t="s">
        <v>328</v>
      </c>
      <c r="G110" s="233"/>
      <c r="H110" s="236">
        <v>159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135</v>
      </c>
      <c r="AU110" s="242" t="s">
        <v>90</v>
      </c>
      <c r="AV110" s="14" t="s">
        <v>90</v>
      </c>
      <c r="AW110" s="14" t="s">
        <v>137</v>
      </c>
      <c r="AX110" s="14" t="s">
        <v>81</v>
      </c>
      <c r="AY110" s="242" t="s">
        <v>127</v>
      </c>
    </row>
    <row r="111" s="15" customFormat="1">
      <c r="A111" s="15"/>
      <c r="B111" s="243"/>
      <c r="C111" s="244"/>
      <c r="D111" s="223" t="s">
        <v>135</v>
      </c>
      <c r="E111" s="245" t="s">
        <v>37</v>
      </c>
      <c r="F111" s="246" t="s">
        <v>139</v>
      </c>
      <c r="G111" s="244"/>
      <c r="H111" s="247">
        <v>159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3" t="s">
        <v>135</v>
      </c>
      <c r="AU111" s="253" t="s">
        <v>90</v>
      </c>
      <c r="AV111" s="15" t="s">
        <v>133</v>
      </c>
      <c r="AW111" s="15" t="s">
        <v>137</v>
      </c>
      <c r="AX111" s="15" t="s">
        <v>23</v>
      </c>
      <c r="AY111" s="253" t="s">
        <v>127</v>
      </c>
    </row>
    <row r="112" s="2" customFormat="1" ht="16.5" customHeight="1">
      <c r="A112" s="40"/>
      <c r="B112" s="41"/>
      <c r="C112" s="254" t="s">
        <v>175</v>
      </c>
      <c r="D112" s="254" t="s">
        <v>191</v>
      </c>
      <c r="E112" s="255" t="s">
        <v>192</v>
      </c>
      <c r="F112" s="256" t="s">
        <v>193</v>
      </c>
      <c r="G112" s="257" t="s">
        <v>194</v>
      </c>
      <c r="H112" s="258">
        <v>3.1800000000000002</v>
      </c>
      <c r="I112" s="259"/>
      <c r="J112" s="260">
        <f>ROUND(I112*H112,2)</f>
        <v>0</v>
      </c>
      <c r="K112" s="256" t="s">
        <v>148</v>
      </c>
      <c r="L112" s="261"/>
      <c r="M112" s="262" t="s">
        <v>37</v>
      </c>
      <c r="N112" s="263" t="s">
        <v>52</v>
      </c>
      <c r="O112" s="86"/>
      <c r="P112" s="217">
        <f>O112*H112</f>
        <v>0</v>
      </c>
      <c r="Q112" s="217">
        <v>0.001</v>
      </c>
      <c r="R112" s="217">
        <f>Q112*H112</f>
        <v>0.0031800000000000001</v>
      </c>
      <c r="S112" s="217">
        <v>0</v>
      </c>
      <c r="T112" s="21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175</v>
      </c>
      <c r="AT112" s="219" t="s">
        <v>191</v>
      </c>
      <c r="AU112" s="219" t="s">
        <v>90</v>
      </c>
      <c r="AY112" s="18" t="s">
        <v>127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8" t="s">
        <v>23</v>
      </c>
      <c r="BK112" s="220">
        <f>ROUND(I112*H112,2)</f>
        <v>0</v>
      </c>
      <c r="BL112" s="18" t="s">
        <v>133</v>
      </c>
      <c r="BM112" s="219" t="s">
        <v>195</v>
      </c>
    </row>
    <row r="113" s="13" customFormat="1">
      <c r="A113" s="13"/>
      <c r="B113" s="221"/>
      <c r="C113" s="222"/>
      <c r="D113" s="223" t="s">
        <v>135</v>
      </c>
      <c r="E113" s="224" t="s">
        <v>37</v>
      </c>
      <c r="F113" s="225" t="s">
        <v>136</v>
      </c>
      <c r="G113" s="222"/>
      <c r="H113" s="224" t="s">
        <v>37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135</v>
      </c>
      <c r="AU113" s="231" t="s">
        <v>90</v>
      </c>
      <c r="AV113" s="13" t="s">
        <v>23</v>
      </c>
      <c r="AW113" s="13" t="s">
        <v>137</v>
      </c>
      <c r="AX113" s="13" t="s">
        <v>81</v>
      </c>
      <c r="AY113" s="231" t="s">
        <v>127</v>
      </c>
    </row>
    <row r="114" s="14" customFormat="1">
      <c r="A114" s="14"/>
      <c r="B114" s="232"/>
      <c r="C114" s="233"/>
      <c r="D114" s="223" t="s">
        <v>135</v>
      </c>
      <c r="E114" s="234" t="s">
        <v>37</v>
      </c>
      <c r="F114" s="235" t="s">
        <v>329</v>
      </c>
      <c r="G114" s="233"/>
      <c r="H114" s="236">
        <v>3.1800000000000002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135</v>
      </c>
      <c r="AU114" s="242" t="s">
        <v>90</v>
      </c>
      <c r="AV114" s="14" t="s">
        <v>90</v>
      </c>
      <c r="AW114" s="14" t="s">
        <v>137</v>
      </c>
      <c r="AX114" s="14" t="s">
        <v>81</v>
      </c>
      <c r="AY114" s="242" t="s">
        <v>127</v>
      </c>
    </row>
    <row r="115" s="15" customFormat="1">
      <c r="A115" s="15"/>
      <c r="B115" s="243"/>
      <c r="C115" s="244"/>
      <c r="D115" s="223" t="s">
        <v>135</v>
      </c>
      <c r="E115" s="245" t="s">
        <v>37</v>
      </c>
      <c r="F115" s="246" t="s">
        <v>139</v>
      </c>
      <c r="G115" s="244"/>
      <c r="H115" s="247">
        <v>3.1800000000000002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3" t="s">
        <v>135</v>
      </c>
      <c r="AU115" s="253" t="s">
        <v>90</v>
      </c>
      <c r="AV115" s="15" t="s">
        <v>133</v>
      </c>
      <c r="AW115" s="15" t="s">
        <v>137</v>
      </c>
      <c r="AX115" s="15" t="s">
        <v>23</v>
      </c>
      <c r="AY115" s="253" t="s">
        <v>127</v>
      </c>
    </row>
    <row r="116" s="12" customFormat="1" ht="22.8" customHeight="1">
      <c r="A116" s="12"/>
      <c r="B116" s="192"/>
      <c r="C116" s="193"/>
      <c r="D116" s="194" t="s">
        <v>80</v>
      </c>
      <c r="E116" s="206" t="s">
        <v>157</v>
      </c>
      <c r="F116" s="206" t="s">
        <v>215</v>
      </c>
      <c r="G116" s="193"/>
      <c r="H116" s="193"/>
      <c r="I116" s="196"/>
      <c r="J116" s="207">
        <f>BK116</f>
        <v>0</v>
      </c>
      <c r="K116" s="193"/>
      <c r="L116" s="198"/>
      <c r="M116" s="199"/>
      <c r="N116" s="200"/>
      <c r="O116" s="200"/>
      <c r="P116" s="201">
        <f>SUM(P117:P139)</f>
        <v>0</v>
      </c>
      <c r="Q116" s="200"/>
      <c r="R116" s="201">
        <f>SUM(R117:R139)</f>
        <v>14.14908</v>
      </c>
      <c r="S116" s="200"/>
      <c r="T116" s="202">
        <f>SUM(T117:T139)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3" t="s">
        <v>23</v>
      </c>
      <c r="AT116" s="204" t="s">
        <v>80</v>
      </c>
      <c r="AU116" s="204" t="s">
        <v>23</v>
      </c>
      <c r="AY116" s="203" t="s">
        <v>127</v>
      </c>
      <c r="BK116" s="205">
        <f>SUM(BK117:BK139)</f>
        <v>0</v>
      </c>
    </row>
    <row r="117" s="2" customFormat="1" ht="16.5" customHeight="1">
      <c r="A117" s="40"/>
      <c r="B117" s="41"/>
      <c r="C117" s="208" t="s">
        <v>250</v>
      </c>
      <c r="D117" s="208" t="s">
        <v>129</v>
      </c>
      <c r="E117" s="209" t="s">
        <v>330</v>
      </c>
      <c r="F117" s="210" t="s">
        <v>331</v>
      </c>
      <c r="G117" s="211" t="s">
        <v>132</v>
      </c>
      <c r="H117" s="212">
        <v>131</v>
      </c>
      <c r="I117" s="213"/>
      <c r="J117" s="214">
        <f>ROUND(I117*H117,2)</f>
        <v>0</v>
      </c>
      <c r="K117" s="210" t="s">
        <v>148</v>
      </c>
      <c r="L117" s="46"/>
      <c r="M117" s="215" t="s">
        <v>37</v>
      </c>
      <c r="N117" s="216" t="s">
        <v>52</v>
      </c>
      <c r="O117" s="8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9" t="s">
        <v>133</v>
      </c>
      <c r="AT117" s="219" t="s">
        <v>129</v>
      </c>
      <c r="AU117" s="219" t="s">
        <v>90</v>
      </c>
      <c r="AY117" s="18" t="s">
        <v>127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8" t="s">
        <v>23</v>
      </c>
      <c r="BK117" s="220">
        <f>ROUND(I117*H117,2)</f>
        <v>0</v>
      </c>
      <c r="BL117" s="18" t="s">
        <v>133</v>
      </c>
      <c r="BM117" s="219" t="s">
        <v>332</v>
      </c>
    </row>
    <row r="118" s="13" customFormat="1">
      <c r="A118" s="13"/>
      <c r="B118" s="221"/>
      <c r="C118" s="222"/>
      <c r="D118" s="223" t="s">
        <v>135</v>
      </c>
      <c r="E118" s="224" t="s">
        <v>37</v>
      </c>
      <c r="F118" s="225" t="s">
        <v>136</v>
      </c>
      <c r="G118" s="222"/>
      <c r="H118" s="224" t="s">
        <v>37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135</v>
      </c>
      <c r="AU118" s="231" t="s">
        <v>90</v>
      </c>
      <c r="AV118" s="13" t="s">
        <v>23</v>
      </c>
      <c r="AW118" s="13" t="s">
        <v>137</v>
      </c>
      <c r="AX118" s="13" t="s">
        <v>81</v>
      </c>
      <c r="AY118" s="231" t="s">
        <v>127</v>
      </c>
    </row>
    <row r="119" s="13" customFormat="1">
      <c r="A119" s="13"/>
      <c r="B119" s="221"/>
      <c r="C119" s="222"/>
      <c r="D119" s="223" t="s">
        <v>135</v>
      </c>
      <c r="E119" s="224" t="s">
        <v>37</v>
      </c>
      <c r="F119" s="225" t="s">
        <v>333</v>
      </c>
      <c r="G119" s="222"/>
      <c r="H119" s="224" t="s">
        <v>37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135</v>
      </c>
      <c r="AU119" s="231" t="s">
        <v>90</v>
      </c>
      <c r="AV119" s="13" t="s">
        <v>23</v>
      </c>
      <c r="AW119" s="13" t="s">
        <v>137</v>
      </c>
      <c r="AX119" s="13" t="s">
        <v>81</v>
      </c>
      <c r="AY119" s="231" t="s">
        <v>127</v>
      </c>
    </row>
    <row r="120" s="14" customFormat="1">
      <c r="A120" s="14"/>
      <c r="B120" s="232"/>
      <c r="C120" s="233"/>
      <c r="D120" s="223" t="s">
        <v>135</v>
      </c>
      <c r="E120" s="234" t="s">
        <v>37</v>
      </c>
      <c r="F120" s="235" t="s">
        <v>334</v>
      </c>
      <c r="G120" s="233"/>
      <c r="H120" s="236">
        <v>131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135</v>
      </c>
      <c r="AU120" s="242" t="s">
        <v>90</v>
      </c>
      <c r="AV120" s="14" t="s">
        <v>90</v>
      </c>
      <c r="AW120" s="14" t="s">
        <v>137</v>
      </c>
      <c r="AX120" s="14" t="s">
        <v>81</v>
      </c>
      <c r="AY120" s="242" t="s">
        <v>127</v>
      </c>
    </row>
    <row r="121" s="15" customFormat="1">
      <c r="A121" s="15"/>
      <c r="B121" s="243"/>
      <c r="C121" s="244"/>
      <c r="D121" s="223" t="s">
        <v>135</v>
      </c>
      <c r="E121" s="245" t="s">
        <v>37</v>
      </c>
      <c r="F121" s="246" t="s">
        <v>139</v>
      </c>
      <c r="G121" s="244"/>
      <c r="H121" s="247">
        <v>131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3" t="s">
        <v>135</v>
      </c>
      <c r="AU121" s="253" t="s">
        <v>90</v>
      </c>
      <c r="AV121" s="15" t="s">
        <v>133</v>
      </c>
      <c r="AW121" s="15" t="s">
        <v>137</v>
      </c>
      <c r="AX121" s="15" t="s">
        <v>23</v>
      </c>
      <c r="AY121" s="253" t="s">
        <v>127</v>
      </c>
    </row>
    <row r="122" s="2" customFormat="1" ht="16.5" customHeight="1">
      <c r="A122" s="40"/>
      <c r="B122" s="41"/>
      <c r="C122" s="208" t="s">
        <v>28</v>
      </c>
      <c r="D122" s="208" t="s">
        <v>129</v>
      </c>
      <c r="E122" s="209" t="s">
        <v>223</v>
      </c>
      <c r="F122" s="210" t="s">
        <v>224</v>
      </c>
      <c r="G122" s="211" t="s">
        <v>132</v>
      </c>
      <c r="H122" s="212">
        <v>66</v>
      </c>
      <c r="I122" s="213"/>
      <c r="J122" s="214">
        <f>ROUND(I122*H122,2)</f>
        <v>0</v>
      </c>
      <c r="K122" s="210" t="s">
        <v>148</v>
      </c>
      <c r="L122" s="46"/>
      <c r="M122" s="215" t="s">
        <v>37</v>
      </c>
      <c r="N122" s="216" t="s">
        <v>52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133</v>
      </c>
      <c r="AT122" s="219" t="s">
        <v>129</v>
      </c>
      <c r="AU122" s="219" t="s">
        <v>90</v>
      </c>
      <c r="AY122" s="18" t="s">
        <v>127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8" t="s">
        <v>23</v>
      </c>
      <c r="BK122" s="220">
        <f>ROUND(I122*H122,2)</f>
        <v>0</v>
      </c>
      <c r="BL122" s="18" t="s">
        <v>133</v>
      </c>
      <c r="BM122" s="219" t="s">
        <v>225</v>
      </c>
    </row>
    <row r="123" s="13" customFormat="1">
      <c r="A123" s="13"/>
      <c r="B123" s="221"/>
      <c r="C123" s="222"/>
      <c r="D123" s="223" t="s">
        <v>135</v>
      </c>
      <c r="E123" s="224" t="s">
        <v>37</v>
      </c>
      <c r="F123" s="225" t="s">
        <v>136</v>
      </c>
      <c r="G123" s="222"/>
      <c r="H123" s="224" t="s">
        <v>37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135</v>
      </c>
      <c r="AU123" s="231" t="s">
        <v>90</v>
      </c>
      <c r="AV123" s="13" t="s">
        <v>23</v>
      </c>
      <c r="AW123" s="13" t="s">
        <v>137</v>
      </c>
      <c r="AX123" s="13" t="s">
        <v>81</v>
      </c>
      <c r="AY123" s="231" t="s">
        <v>127</v>
      </c>
    </row>
    <row r="124" s="13" customFormat="1">
      <c r="A124" s="13"/>
      <c r="B124" s="221"/>
      <c r="C124" s="222"/>
      <c r="D124" s="223" t="s">
        <v>135</v>
      </c>
      <c r="E124" s="224" t="s">
        <v>37</v>
      </c>
      <c r="F124" s="225" t="s">
        <v>226</v>
      </c>
      <c r="G124" s="222"/>
      <c r="H124" s="224" t="s">
        <v>37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135</v>
      </c>
      <c r="AU124" s="231" t="s">
        <v>90</v>
      </c>
      <c r="AV124" s="13" t="s">
        <v>23</v>
      </c>
      <c r="AW124" s="13" t="s">
        <v>137</v>
      </c>
      <c r="AX124" s="13" t="s">
        <v>81</v>
      </c>
      <c r="AY124" s="231" t="s">
        <v>127</v>
      </c>
    </row>
    <row r="125" s="14" customFormat="1">
      <c r="A125" s="14"/>
      <c r="B125" s="232"/>
      <c r="C125" s="233"/>
      <c r="D125" s="223" t="s">
        <v>135</v>
      </c>
      <c r="E125" s="234" t="s">
        <v>37</v>
      </c>
      <c r="F125" s="235" t="s">
        <v>335</v>
      </c>
      <c r="G125" s="233"/>
      <c r="H125" s="236">
        <v>66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2" t="s">
        <v>135</v>
      </c>
      <c r="AU125" s="242" t="s">
        <v>90</v>
      </c>
      <c r="AV125" s="14" t="s">
        <v>90</v>
      </c>
      <c r="AW125" s="14" t="s">
        <v>137</v>
      </c>
      <c r="AX125" s="14" t="s">
        <v>81</v>
      </c>
      <c r="AY125" s="242" t="s">
        <v>127</v>
      </c>
    </row>
    <row r="126" s="15" customFormat="1">
      <c r="A126" s="15"/>
      <c r="B126" s="243"/>
      <c r="C126" s="244"/>
      <c r="D126" s="223" t="s">
        <v>135</v>
      </c>
      <c r="E126" s="245" t="s">
        <v>37</v>
      </c>
      <c r="F126" s="246" t="s">
        <v>139</v>
      </c>
      <c r="G126" s="244"/>
      <c r="H126" s="247">
        <v>66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3" t="s">
        <v>135</v>
      </c>
      <c r="AU126" s="253" t="s">
        <v>90</v>
      </c>
      <c r="AV126" s="15" t="s">
        <v>133</v>
      </c>
      <c r="AW126" s="15" t="s">
        <v>137</v>
      </c>
      <c r="AX126" s="15" t="s">
        <v>23</v>
      </c>
      <c r="AY126" s="253" t="s">
        <v>127</v>
      </c>
    </row>
    <row r="127" s="2" customFormat="1">
      <c r="A127" s="40"/>
      <c r="B127" s="41"/>
      <c r="C127" s="208" t="s">
        <v>185</v>
      </c>
      <c r="D127" s="208" t="s">
        <v>129</v>
      </c>
      <c r="E127" s="209" t="s">
        <v>336</v>
      </c>
      <c r="F127" s="210" t="s">
        <v>337</v>
      </c>
      <c r="G127" s="211" t="s">
        <v>132</v>
      </c>
      <c r="H127" s="212">
        <v>131</v>
      </c>
      <c r="I127" s="213"/>
      <c r="J127" s="214">
        <f>ROUND(I127*H127,2)</f>
        <v>0</v>
      </c>
      <c r="K127" s="210" t="s">
        <v>148</v>
      </c>
      <c r="L127" s="46"/>
      <c r="M127" s="215" t="s">
        <v>37</v>
      </c>
      <c r="N127" s="216" t="s">
        <v>52</v>
      </c>
      <c r="O127" s="8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9" t="s">
        <v>133</v>
      </c>
      <c r="AT127" s="219" t="s">
        <v>129</v>
      </c>
      <c r="AU127" s="219" t="s">
        <v>90</v>
      </c>
      <c r="AY127" s="18" t="s">
        <v>127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23</v>
      </c>
      <c r="BK127" s="220">
        <f>ROUND(I127*H127,2)</f>
        <v>0</v>
      </c>
      <c r="BL127" s="18" t="s">
        <v>133</v>
      </c>
      <c r="BM127" s="219" t="s">
        <v>338</v>
      </c>
    </row>
    <row r="128" s="13" customFormat="1">
      <c r="A128" s="13"/>
      <c r="B128" s="221"/>
      <c r="C128" s="222"/>
      <c r="D128" s="223" t="s">
        <v>135</v>
      </c>
      <c r="E128" s="224" t="s">
        <v>37</v>
      </c>
      <c r="F128" s="225" t="s">
        <v>136</v>
      </c>
      <c r="G128" s="222"/>
      <c r="H128" s="224" t="s">
        <v>37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135</v>
      </c>
      <c r="AU128" s="231" t="s">
        <v>90</v>
      </c>
      <c r="AV128" s="13" t="s">
        <v>23</v>
      </c>
      <c r="AW128" s="13" t="s">
        <v>137</v>
      </c>
      <c r="AX128" s="13" t="s">
        <v>81</v>
      </c>
      <c r="AY128" s="231" t="s">
        <v>127</v>
      </c>
    </row>
    <row r="129" s="13" customFormat="1">
      <c r="A129" s="13"/>
      <c r="B129" s="221"/>
      <c r="C129" s="222"/>
      <c r="D129" s="223" t="s">
        <v>135</v>
      </c>
      <c r="E129" s="224" t="s">
        <v>37</v>
      </c>
      <c r="F129" s="225" t="s">
        <v>339</v>
      </c>
      <c r="G129" s="222"/>
      <c r="H129" s="224" t="s">
        <v>37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135</v>
      </c>
      <c r="AU129" s="231" t="s">
        <v>90</v>
      </c>
      <c r="AV129" s="13" t="s">
        <v>23</v>
      </c>
      <c r="AW129" s="13" t="s">
        <v>137</v>
      </c>
      <c r="AX129" s="13" t="s">
        <v>81</v>
      </c>
      <c r="AY129" s="231" t="s">
        <v>127</v>
      </c>
    </row>
    <row r="130" s="14" customFormat="1">
      <c r="A130" s="14"/>
      <c r="B130" s="232"/>
      <c r="C130" s="233"/>
      <c r="D130" s="223" t="s">
        <v>135</v>
      </c>
      <c r="E130" s="234" t="s">
        <v>37</v>
      </c>
      <c r="F130" s="235" t="s">
        <v>334</v>
      </c>
      <c r="G130" s="233"/>
      <c r="H130" s="236">
        <v>131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135</v>
      </c>
      <c r="AU130" s="242" t="s">
        <v>90</v>
      </c>
      <c r="AV130" s="14" t="s">
        <v>90</v>
      </c>
      <c r="AW130" s="14" t="s">
        <v>137</v>
      </c>
      <c r="AX130" s="14" t="s">
        <v>81</v>
      </c>
      <c r="AY130" s="242" t="s">
        <v>127</v>
      </c>
    </row>
    <row r="131" s="15" customFormat="1">
      <c r="A131" s="15"/>
      <c r="B131" s="243"/>
      <c r="C131" s="244"/>
      <c r="D131" s="223" t="s">
        <v>135</v>
      </c>
      <c r="E131" s="245" t="s">
        <v>37</v>
      </c>
      <c r="F131" s="246" t="s">
        <v>139</v>
      </c>
      <c r="G131" s="244"/>
      <c r="H131" s="247">
        <v>131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3" t="s">
        <v>135</v>
      </c>
      <c r="AU131" s="253" t="s">
        <v>90</v>
      </c>
      <c r="AV131" s="15" t="s">
        <v>133</v>
      </c>
      <c r="AW131" s="15" t="s">
        <v>137</v>
      </c>
      <c r="AX131" s="15" t="s">
        <v>23</v>
      </c>
      <c r="AY131" s="253" t="s">
        <v>127</v>
      </c>
    </row>
    <row r="132" s="2" customFormat="1" ht="33" customHeight="1">
      <c r="A132" s="40"/>
      <c r="B132" s="41"/>
      <c r="C132" s="208" t="s">
        <v>190</v>
      </c>
      <c r="D132" s="208" t="s">
        <v>129</v>
      </c>
      <c r="E132" s="209" t="s">
        <v>229</v>
      </c>
      <c r="F132" s="210" t="s">
        <v>230</v>
      </c>
      <c r="G132" s="211" t="s">
        <v>132</v>
      </c>
      <c r="H132" s="212">
        <v>66</v>
      </c>
      <c r="I132" s="213"/>
      <c r="J132" s="214">
        <f>ROUND(I132*H132,2)</f>
        <v>0</v>
      </c>
      <c r="K132" s="210" t="s">
        <v>37</v>
      </c>
      <c r="L132" s="46"/>
      <c r="M132" s="215" t="s">
        <v>37</v>
      </c>
      <c r="N132" s="216" t="s">
        <v>52</v>
      </c>
      <c r="O132" s="86"/>
      <c r="P132" s="217">
        <f>O132*H132</f>
        <v>0</v>
      </c>
      <c r="Q132" s="217">
        <v>0.1837</v>
      </c>
      <c r="R132" s="217">
        <f>Q132*H132</f>
        <v>12.1242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133</v>
      </c>
      <c r="AT132" s="219" t="s">
        <v>129</v>
      </c>
      <c r="AU132" s="219" t="s">
        <v>90</v>
      </c>
      <c r="AY132" s="18" t="s">
        <v>127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8" t="s">
        <v>23</v>
      </c>
      <c r="BK132" s="220">
        <f>ROUND(I132*H132,2)</f>
        <v>0</v>
      </c>
      <c r="BL132" s="18" t="s">
        <v>133</v>
      </c>
      <c r="BM132" s="219" t="s">
        <v>231</v>
      </c>
    </row>
    <row r="133" s="14" customFormat="1">
      <c r="A133" s="14"/>
      <c r="B133" s="232"/>
      <c r="C133" s="233"/>
      <c r="D133" s="223" t="s">
        <v>135</v>
      </c>
      <c r="E133" s="234" t="s">
        <v>37</v>
      </c>
      <c r="F133" s="235" t="s">
        <v>335</v>
      </c>
      <c r="G133" s="233"/>
      <c r="H133" s="236">
        <v>66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135</v>
      </c>
      <c r="AU133" s="242" t="s">
        <v>90</v>
      </c>
      <c r="AV133" s="14" t="s">
        <v>90</v>
      </c>
      <c r="AW133" s="14" t="s">
        <v>137</v>
      </c>
      <c r="AX133" s="14" t="s">
        <v>81</v>
      </c>
      <c r="AY133" s="242" t="s">
        <v>127</v>
      </c>
    </row>
    <row r="134" s="15" customFormat="1">
      <c r="A134" s="15"/>
      <c r="B134" s="243"/>
      <c r="C134" s="244"/>
      <c r="D134" s="223" t="s">
        <v>135</v>
      </c>
      <c r="E134" s="245" t="s">
        <v>37</v>
      </c>
      <c r="F134" s="246" t="s">
        <v>139</v>
      </c>
      <c r="G134" s="244"/>
      <c r="H134" s="247">
        <v>66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3" t="s">
        <v>135</v>
      </c>
      <c r="AU134" s="253" t="s">
        <v>90</v>
      </c>
      <c r="AV134" s="15" t="s">
        <v>133</v>
      </c>
      <c r="AW134" s="15" t="s">
        <v>137</v>
      </c>
      <c r="AX134" s="15" t="s">
        <v>23</v>
      </c>
      <c r="AY134" s="253" t="s">
        <v>127</v>
      </c>
    </row>
    <row r="135" s="2" customFormat="1" ht="16.5" customHeight="1">
      <c r="A135" s="40"/>
      <c r="B135" s="41"/>
      <c r="C135" s="254" t="s">
        <v>198</v>
      </c>
      <c r="D135" s="254" t="s">
        <v>191</v>
      </c>
      <c r="E135" s="255" t="s">
        <v>233</v>
      </c>
      <c r="F135" s="256" t="s">
        <v>234</v>
      </c>
      <c r="G135" s="257" t="s">
        <v>171</v>
      </c>
      <c r="H135" s="258">
        <v>17.16</v>
      </c>
      <c r="I135" s="259"/>
      <c r="J135" s="260">
        <f>ROUND(I135*H135,2)</f>
        <v>0</v>
      </c>
      <c r="K135" s="256" t="s">
        <v>37</v>
      </c>
      <c r="L135" s="261"/>
      <c r="M135" s="262" t="s">
        <v>37</v>
      </c>
      <c r="N135" s="263" t="s">
        <v>52</v>
      </c>
      <c r="O135" s="86"/>
      <c r="P135" s="217">
        <f>O135*H135</f>
        <v>0</v>
      </c>
      <c r="Q135" s="217">
        <v>0.11799999999999999</v>
      </c>
      <c r="R135" s="217">
        <f>Q135*H135</f>
        <v>2.02488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175</v>
      </c>
      <c r="AT135" s="219" t="s">
        <v>191</v>
      </c>
      <c r="AU135" s="219" t="s">
        <v>90</v>
      </c>
      <c r="AY135" s="18" t="s">
        <v>127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8" t="s">
        <v>23</v>
      </c>
      <c r="BK135" s="220">
        <f>ROUND(I135*H135,2)</f>
        <v>0</v>
      </c>
      <c r="BL135" s="18" t="s">
        <v>133</v>
      </c>
      <c r="BM135" s="219" t="s">
        <v>235</v>
      </c>
    </row>
    <row r="136" s="13" customFormat="1">
      <c r="A136" s="13"/>
      <c r="B136" s="221"/>
      <c r="C136" s="222"/>
      <c r="D136" s="223" t="s">
        <v>135</v>
      </c>
      <c r="E136" s="224" t="s">
        <v>37</v>
      </c>
      <c r="F136" s="225" t="s">
        <v>136</v>
      </c>
      <c r="G136" s="222"/>
      <c r="H136" s="224" t="s">
        <v>37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135</v>
      </c>
      <c r="AU136" s="231" t="s">
        <v>90</v>
      </c>
      <c r="AV136" s="13" t="s">
        <v>23</v>
      </c>
      <c r="AW136" s="13" t="s">
        <v>137</v>
      </c>
      <c r="AX136" s="13" t="s">
        <v>81</v>
      </c>
      <c r="AY136" s="231" t="s">
        <v>127</v>
      </c>
    </row>
    <row r="137" s="13" customFormat="1">
      <c r="A137" s="13"/>
      <c r="B137" s="221"/>
      <c r="C137" s="222"/>
      <c r="D137" s="223" t="s">
        <v>135</v>
      </c>
      <c r="E137" s="224" t="s">
        <v>37</v>
      </c>
      <c r="F137" s="225" t="s">
        <v>236</v>
      </c>
      <c r="G137" s="222"/>
      <c r="H137" s="224" t="s">
        <v>37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135</v>
      </c>
      <c r="AU137" s="231" t="s">
        <v>90</v>
      </c>
      <c r="AV137" s="13" t="s">
        <v>23</v>
      </c>
      <c r="AW137" s="13" t="s">
        <v>137</v>
      </c>
      <c r="AX137" s="13" t="s">
        <v>81</v>
      </c>
      <c r="AY137" s="231" t="s">
        <v>127</v>
      </c>
    </row>
    <row r="138" s="14" customFormat="1">
      <c r="A138" s="14"/>
      <c r="B138" s="232"/>
      <c r="C138" s="233"/>
      <c r="D138" s="223" t="s">
        <v>135</v>
      </c>
      <c r="E138" s="234" t="s">
        <v>37</v>
      </c>
      <c r="F138" s="235" t="s">
        <v>340</v>
      </c>
      <c r="G138" s="233"/>
      <c r="H138" s="236">
        <v>17.160000000000004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135</v>
      </c>
      <c r="AU138" s="242" t="s">
        <v>90</v>
      </c>
      <c r="AV138" s="14" t="s">
        <v>90</v>
      </c>
      <c r="AW138" s="14" t="s">
        <v>137</v>
      </c>
      <c r="AX138" s="14" t="s">
        <v>81</v>
      </c>
      <c r="AY138" s="242" t="s">
        <v>127</v>
      </c>
    </row>
    <row r="139" s="15" customFormat="1">
      <c r="A139" s="15"/>
      <c r="B139" s="243"/>
      <c r="C139" s="244"/>
      <c r="D139" s="223" t="s">
        <v>135</v>
      </c>
      <c r="E139" s="245" t="s">
        <v>37</v>
      </c>
      <c r="F139" s="246" t="s">
        <v>139</v>
      </c>
      <c r="G139" s="244"/>
      <c r="H139" s="247">
        <v>17.160000000000004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3" t="s">
        <v>135</v>
      </c>
      <c r="AU139" s="253" t="s">
        <v>90</v>
      </c>
      <c r="AV139" s="15" t="s">
        <v>133</v>
      </c>
      <c r="AW139" s="15" t="s">
        <v>137</v>
      </c>
      <c r="AX139" s="15" t="s">
        <v>23</v>
      </c>
      <c r="AY139" s="253" t="s">
        <v>127</v>
      </c>
    </row>
    <row r="140" s="12" customFormat="1" ht="22.8" customHeight="1">
      <c r="A140" s="12"/>
      <c r="B140" s="192"/>
      <c r="C140" s="193"/>
      <c r="D140" s="194" t="s">
        <v>80</v>
      </c>
      <c r="E140" s="206" t="s">
        <v>238</v>
      </c>
      <c r="F140" s="206" t="s">
        <v>239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SUM(P141:P144)</f>
        <v>0</v>
      </c>
      <c r="Q140" s="200"/>
      <c r="R140" s="201">
        <f>SUM(R141:R144)</f>
        <v>0.01504</v>
      </c>
      <c r="S140" s="200"/>
      <c r="T140" s="202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3" t="s">
        <v>90</v>
      </c>
      <c r="AT140" s="204" t="s">
        <v>80</v>
      </c>
      <c r="AU140" s="204" t="s">
        <v>23</v>
      </c>
      <c r="AY140" s="203" t="s">
        <v>127</v>
      </c>
      <c r="BK140" s="205">
        <f>SUM(BK141:BK144)</f>
        <v>0</v>
      </c>
    </row>
    <row r="141" s="2" customFormat="1">
      <c r="A141" s="40"/>
      <c r="B141" s="41"/>
      <c r="C141" s="208" t="s">
        <v>203</v>
      </c>
      <c r="D141" s="208" t="s">
        <v>129</v>
      </c>
      <c r="E141" s="209" t="s">
        <v>240</v>
      </c>
      <c r="F141" s="210" t="s">
        <v>241</v>
      </c>
      <c r="G141" s="211" t="s">
        <v>132</v>
      </c>
      <c r="H141" s="212">
        <v>8</v>
      </c>
      <c r="I141" s="213"/>
      <c r="J141" s="214">
        <f>ROUND(I141*H141,2)</f>
        <v>0</v>
      </c>
      <c r="K141" s="210" t="s">
        <v>148</v>
      </c>
      <c r="L141" s="46"/>
      <c r="M141" s="215" t="s">
        <v>37</v>
      </c>
      <c r="N141" s="216" t="s">
        <v>52</v>
      </c>
      <c r="O141" s="86"/>
      <c r="P141" s="217">
        <f>O141*H141</f>
        <v>0</v>
      </c>
      <c r="Q141" s="217">
        <v>0.0018799999999999999</v>
      </c>
      <c r="R141" s="217">
        <f>Q141*H141</f>
        <v>0.01504</v>
      </c>
      <c r="S141" s="217">
        <v>0</v>
      </c>
      <c r="T141" s="21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9" t="s">
        <v>211</v>
      </c>
      <c r="AT141" s="219" t="s">
        <v>129</v>
      </c>
      <c r="AU141" s="219" t="s">
        <v>90</v>
      </c>
      <c r="AY141" s="18" t="s">
        <v>127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8" t="s">
        <v>23</v>
      </c>
      <c r="BK141" s="220">
        <f>ROUND(I141*H141,2)</f>
        <v>0</v>
      </c>
      <c r="BL141" s="18" t="s">
        <v>211</v>
      </c>
      <c r="BM141" s="219" t="s">
        <v>242</v>
      </c>
    </row>
    <row r="142" s="13" customFormat="1">
      <c r="A142" s="13"/>
      <c r="B142" s="221"/>
      <c r="C142" s="222"/>
      <c r="D142" s="223" t="s">
        <v>135</v>
      </c>
      <c r="E142" s="224" t="s">
        <v>37</v>
      </c>
      <c r="F142" s="225" t="s">
        <v>136</v>
      </c>
      <c r="G142" s="222"/>
      <c r="H142" s="224" t="s">
        <v>37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135</v>
      </c>
      <c r="AU142" s="231" t="s">
        <v>90</v>
      </c>
      <c r="AV142" s="13" t="s">
        <v>23</v>
      </c>
      <c r="AW142" s="13" t="s">
        <v>137</v>
      </c>
      <c r="AX142" s="13" t="s">
        <v>81</v>
      </c>
      <c r="AY142" s="231" t="s">
        <v>127</v>
      </c>
    </row>
    <row r="143" s="14" customFormat="1">
      <c r="A143" s="14"/>
      <c r="B143" s="232"/>
      <c r="C143" s="233"/>
      <c r="D143" s="223" t="s">
        <v>135</v>
      </c>
      <c r="E143" s="234" t="s">
        <v>37</v>
      </c>
      <c r="F143" s="235" t="s">
        <v>341</v>
      </c>
      <c r="G143" s="233"/>
      <c r="H143" s="236">
        <v>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135</v>
      </c>
      <c r="AU143" s="242" t="s">
        <v>90</v>
      </c>
      <c r="AV143" s="14" t="s">
        <v>90</v>
      </c>
      <c r="AW143" s="14" t="s">
        <v>137</v>
      </c>
      <c r="AX143" s="14" t="s">
        <v>81</v>
      </c>
      <c r="AY143" s="242" t="s">
        <v>127</v>
      </c>
    </row>
    <row r="144" s="15" customFormat="1">
      <c r="A144" s="15"/>
      <c r="B144" s="243"/>
      <c r="C144" s="244"/>
      <c r="D144" s="223" t="s">
        <v>135</v>
      </c>
      <c r="E144" s="245" t="s">
        <v>37</v>
      </c>
      <c r="F144" s="246" t="s">
        <v>139</v>
      </c>
      <c r="G144" s="244"/>
      <c r="H144" s="247">
        <v>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3" t="s">
        <v>135</v>
      </c>
      <c r="AU144" s="253" t="s">
        <v>90</v>
      </c>
      <c r="AV144" s="15" t="s">
        <v>133</v>
      </c>
      <c r="AW144" s="15" t="s">
        <v>137</v>
      </c>
      <c r="AX144" s="15" t="s">
        <v>23</v>
      </c>
      <c r="AY144" s="253" t="s">
        <v>127</v>
      </c>
    </row>
    <row r="145" s="12" customFormat="1" ht="22.8" customHeight="1">
      <c r="A145" s="12"/>
      <c r="B145" s="192"/>
      <c r="C145" s="193"/>
      <c r="D145" s="194" t="s">
        <v>80</v>
      </c>
      <c r="E145" s="206" t="s">
        <v>250</v>
      </c>
      <c r="F145" s="206" t="s">
        <v>251</v>
      </c>
      <c r="G145" s="193"/>
      <c r="H145" s="193"/>
      <c r="I145" s="196"/>
      <c r="J145" s="207">
        <f>BK145</f>
        <v>0</v>
      </c>
      <c r="K145" s="193"/>
      <c r="L145" s="198"/>
      <c r="M145" s="199"/>
      <c r="N145" s="200"/>
      <c r="O145" s="200"/>
      <c r="P145" s="201">
        <f>SUM(P146:P168)</f>
        <v>0</v>
      </c>
      <c r="Q145" s="200"/>
      <c r="R145" s="201">
        <f>SUM(R146:R168)</f>
        <v>5.7778</v>
      </c>
      <c r="S145" s="200"/>
      <c r="T145" s="202">
        <f>SUM(T146:T168)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3" t="s">
        <v>23</v>
      </c>
      <c r="AT145" s="204" t="s">
        <v>80</v>
      </c>
      <c r="AU145" s="204" t="s">
        <v>23</v>
      </c>
      <c r="AY145" s="203" t="s">
        <v>127</v>
      </c>
      <c r="BK145" s="205">
        <f>SUM(BK146:BK168)</f>
        <v>0</v>
      </c>
    </row>
    <row r="146" s="2" customFormat="1">
      <c r="A146" s="40"/>
      <c r="B146" s="41"/>
      <c r="C146" s="208" t="s">
        <v>8</v>
      </c>
      <c r="D146" s="208" t="s">
        <v>129</v>
      </c>
      <c r="E146" s="209" t="s">
        <v>263</v>
      </c>
      <c r="F146" s="210" t="s">
        <v>264</v>
      </c>
      <c r="G146" s="211" t="s">
        <v>142</v>
      </c>
      <c r="H146" s="212">
        <v>24</v>
      </c>
      <c r="I146" s="213"/>
      <c r="J146" s="214">
        <f>ROUND(I146*H146,2)</f>
        <v>0</v>
      </c>
      <c r="K146" s="210" t="s">
        <v>148</v>
      </c>
      <c r="L146" s="46"/>
      <c r="M146" s="215" t="s">
        <v>37</v>
      </c>
      <c r="N146" s="216" t="s">
        <v>52</v>
      </c>
      <c r="O146" s="86"/>
      <c r="P146" s="217">
        <f>O146*H146</f>
        <v>0</v>
      </c>
      <c r="Q146" s="217">
        <v>0.14066999999999999</v>
      </c>
      <c r="R146" s="217">
        <f>Q146*H146</f>
        <v>3.37608</v>
      </c>
      <c r="S146" s="217">
        <v>0</v>
      </c>
      <c r="T146" s="21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9" t="s">
        <v>133</v>
      </c>
      <c r="AT146" s="219" t="s">
        <v>129</v>
      </c>
      <c r="AU146" s="219" t="s">
        <v>90</v>
      </c>
      <c r="AY146" s="18" t="s">
        <v>127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23</v>
      </c>
      <c r="BK146" s="220">
        <f>ROUND(I146*H146,2)</f>
        <v>0</v>
      </c>
      <c r="BL146" s="18" t="s">
        <v>133</v>
      </c>
      <c r="BM146" s="219" t="s">
        <v>265</v>
      </c>
    </row>
    <row r="147" s="13" customFormat="1">
      <c r="A147" s="13"/>
      <c r="B147" s="221"/>
      <c r="C147" s="222"/>
      <c r="D147" s="223" t="s">
        <v>135</v>
      </c>
      <c r="E147" s="224" t="s">
        <v>37</v>
      </c>
      <c r="F147" s="225" t="s">
        <v>136</v>
      </c>
      <c r="G147" s="222"/>
      <c r="H147" s="224" t="s">
        <v>37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135</v>
      </c>
      <c r="AU147" s="231" t="s">
        <v>90</v>
      </c>
      <c r="AV147" s="13" t="s">
        <v>23</v>
      </c>
      <c r="AW147" s="13" t="s">
        <v>137</v>
      </c>
      <c r="AX147" s="13" t="s">
        <v>81</v>
      </c>
      <c r="AY147" s="231" t="s">
        <v>127</v>
      </c>
    </row>
    <row r="148" s="14" customFormat="1">
      <c r="A148" s="14"/>
      <c r="B148" s="232"/>
      <c r="C148" s="233"/>
      <c r="D148" s="223" t="s">
        <v>135</v>
      </c>
      <c r="E148" s="234" t="s">
        <v>37</v>
      </c>
      <c r="F148" s="235" t="s">
        <v>342</v>
      </c>
      <c r="G148" s="233"/>
      <c r="H148" s="236">
        <v>24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135</v>
      </c>
      <c r="AU148" s="242" t="s">
        <v>90</v>
      </c>
      <c r="AV148" s="14" t="s">
        <v>90</v>
      </c>
      <c r="AW148" s="14" t="s">
        <v>137</v>
      </c>
      <c r="AX148" s="14" t="s">
        <v>81</v>
      </c>
      <c r="AY148" s="242" t="s">
        <v>127</v>
      </c>
    </row>
    <row r="149" s="15" customFormat="1">
      <c r="A149" s="15"/>
      <c r="B149" s="243"/>
      <c r="C149" s="244"/>
      <c r="D149" s="223" t="s">
        <v>135</v>
      </c>
      <c r="E149" s="245" t="s">
        <v>37</v>
      </c>
      <c r="F149" s="246" t="s">
        <v>139</v>
      </c>
      <c r="G149" s="244"/>
      <c r="H149" s="247">
        <v>24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3" t="s">
        <v>135</v>
      </c>
      <c r="AU149" s="253" t="s">
        <v>90</v>
      </c>
      <c r="AV149" s="15" t="s">
        <v>133</v>
      </c>
      <c r="AW149" s="15" t="s">
        <v>137</v>
      </c>
      <c r="AX149" s="15" t="s">
        <v>23</v>
      </c>
      <c r="AY149" s="253" t="s">
        <v>127</v>
      </c>
    </row>
    <row r="150" s="2" customFormat="1" ht="16.5" customHeight="1">
      <c r="A150" s="40"/>
      <c r="B150" s="41"/>
      <c r="C150" s="254" t="s">
        <v>211</v>
      </c>
      <c r="D150" s="254" t="s">
        <v>191</v>
      </c>
      <c r="E150" s="255" t="s">
        <v>268</v>
      </c>
      <c r="F150" s="256" t="s">
        <v>269</v>
      </c>
      <c r="G150" s="257" t="s">
        <v>142</v>
      </c>
      <c r="H150" s="258">
        <v>24.239999999999998</v>
      </c>
      <c r="I150" s="259"/>
      <c r="J150" s="260">
        <f>ROUND(I150*H150,2)</f>
        <v>0</v>
      </c>
      <c r="K150" s="256" t="s">
        <v>148</v>
      </c>
      <c r="L150" s="261"/>
      <c r="M150" s="262" t="s">
        <v>37</v>
      </c>
      <c r="N150" s="263" t="s">
        <v>52</v>
      </c>
      <c r="O150" s="86"/>
      <c r="P150" s="217">
        <f>O150*H150</f>
        <v>0</v>
      </c>
      <c r="Q150" s="217">
        <v>0.082000000000000003</v>
      </c>
      <c r="R150" s="217">
        <f>Q150*H150</f>
        <v>1.9876799999999999</v>
      </c>
      <c r="S150" s="217">
        <v>0</v>
      </c>
      <c r="T150" s="21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9" t="s">
        <v>175</v>
      </c>
      <c r="AT150" s="219" t="s">
        <v>191</v>
      </c>
      <c r="AU150" s="219" t="s">
        <v>90</v>
      </c>
      <c r="AY150" s="18" t="s">
        <v>127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8" t="s">
        <v>23</v>
      </c>
      <c r="BK150" s="220">
        <f>ROUND(I150*H150,2)</f>
        <v>0</v>
      </c>
      <c r="BL150" s="18" t="s">
        <v>133</v>
      </c>
      <c r="BM150" s="219" t="s">
        <v>270</v>
      </c>
    </row>
    <row r="151" s="13" customFormat="1">
      <c r="A151" s="13"/>
      <c r="B151" s="221"/>
      <c r="C151" s="222"/>
      <c r="D151" s="223" t="s">
        <v>135</v>
      </c>
      <c r="E151" s="224" t="s">
        <v>37</v>
      </c>
      <c r="F151" s="225" t="s">
        <v>136</v>
      </c>
      <c r="G151" s="222"/>
      <c r="H151" s="224" t="s">
        <v>37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135</v>
      </c>
      <c r="AU151" s="231" t="s">
        <v>90</v>
      </c>
      <c r="AV151" s="13" t="s">
        <v>23</v>
      </c>
      <c r="AW151" s="13" t="s">
        <v>137</v>
      </c>
      <c r="AX151" s="13" t="s">
        <v>81</v>
      </c>
      <c r="AY151" s="231" t="s">
        <v>127</v>
      </c>
    </row>
    <row r="152" s="14" customFormat="1">
      <c r="A152" s="14"/>
      <c r="B152" s="232"/>
      <c r="C152" s="233"/>
      <c r="D152" s="223" t="s">
        <v>135</v>
      </c>
      <c r="E152" s="234" t="s">
        <v>37</v>
      </c>
      <c r="F152" s="235" t="s">
        <v>343</v>
      </c>
      <c r="G152" s="233"/>
      <c r="H152" s="236">
        <v>24.240000000000002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135</v>
      </c>
      <c r="AU152" s="242" t="s">
        <v>90</v>
      </c>
      <c r="AV152" s="14" t="s">
        <v>90</v>
      </c>
      <c r="AW152" s="14" t="s">
        <v>137</v>
      </c>
      <c r="AX152" s="14" t="s">
        <v>81</v>
      </c>
      <c r="AY152" s="242" t="s">
        <v>127</v>
      </c>
    </row>
    <row r="153" s="15" customFormat="1">
      <c r="A153" s="15"/>
      <c r="B153" s="243"/>
      <c r="C153" s="244"/>
      <c r="D153" s="223" t="s">
        <v>135</v>
      </c>
      <c r="E153" s="245" t="s">
        <v>37</v>
      </c>
      <c r="F153" s="246" t="s">
        <v>139</v>
      </c>
      <c r="G153" s="244"/>
      <c r="H153" s="247">
        <v>24.240000000000002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3" t="s">
        <v>135</v>
      </c>
      <c r="AU153" s="253" t="s">
        <v>90</v>
      </c>
      <c r="AV153" s="15" t="s">
        <v>133</v>
      </c>
      <c r="AW153" s="15" t="s">
        <v>137</v>
      </c>
      <c r="AX153" s="15" t="s">
        <v>23</v>
      </c>
      <c r="AY153" s="253" t="s">
        <v>127</v>
      </c>
    </row>
    <row r="154" s="2" customFormat="1" ht="16.5" customHeight="1">
      <c r="A154" s="40"/>
      <c r="B154" s="41"/>
      <c r="C154" s="208" t="s">
        <v>216</v>
      </c>
      <c r="D154" s="208" t="s">
        <v>129</v>
      </c>
      <c r="E154" s="209" t="s">
        <v>283</v>
      </c>
      <c r="F154" s="210" t="s">
        <v>284</v>
      </c>
      <c r="G154" s="211" t="s">
        <v>285</v>
      </c>
      <c r="H154" s="212">
        <v>1</v>
      </c>
      <c r="I154" s="213"/>
      <c r="J154" s="214">
        <f>ROUND(I154*H154,2)</f>
        <v>0</v>
      </c>
      <c r="K154" s="210" t="s">
        <v>148</v>
      </c>
      <c r="L154" s="46"/>
      <c r="M154" s="215" t="s">
        <v>37</v>
      </c>
      <c r="N154" s="216" t="s">
        <v>52</v>
      </c>
      <c r="O154" s="86"/>
      <c r="P154" s="217">
        <f>O154*H154</f>
        <v>0</v>
      </c>
      <c r="Q154" s="217">
        <v>0.35743999999999998</v>
      </c>
      <c r="R154" s="217">
        <f>Q154*H154</f>
        <v>0.35743999999999998</v>
      </c>
      <c r="S154" s="217">
        <v>0</v>
      </c>
      <c r="T154" s="21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9" t="s">
        <v>133</v>
      </c>
      <c r="AT154" s="219" t="s">
        <v>129</v>
      </c>
      <c r="AU154" s="219" t="s">
        <v>90</v>
      </c>
      <c r="AY154" s="18" t="s">
        <v>127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8" t="s">
        <v>23</v>
      </c>
      <c r="BK154" s="220">
        <f>ROUND(I154*H154,2)</f>
        <v>0</v>
      </c>
      <c r="BL154" s="18" t="s">
        <v>133</v>
      </c>
      <c r="BM154" s="219" t="s">
        <v>344</v>
      </c>
    </row>
    <row r="155" s="14" customFormat="1">
      <c r="A155" s="14"/>
      <c r="B155" s="232"/>
      <c r="C155" s="233"/>
      <c r="D155" s="223" t="s">
        <v>135</v>
      </c>
      <c r="E155" s="234" t="s">
        <v>37</v>
      </c>
      <c r="F155" s="235" t="s">
        <v>345</v>
      </c>
      <c r="G155" s="233"/>
      <c r="H155" s="236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135</v>
      </c>
      <c r="AU155" s="242" t="s">
        <v>90</v>
      </c>
      <c r="AV155" s="14" t="s">
        <v>90</v>
      </c>
      <c r="AW155" s="14" t="s">
        <v>137</v>
      </c>
      <c r="AX155" s="14" t="s">
        <v>81</v>
      </c>
      <c r="AY155" s="242" t="s">
        <v>127</v>
      </c>
    </row>
    <row r="156" s="15" customFormat="1">
      <c r="A156" s="15"/>
      <c r="B156" s="243"/>
      <c r="C156" s="244"/>
      <c r="D156" s="223" t="s">
        <v>135</v>
      </c>
      <c r="E156" s="245" t="s">
        <v>37</v>
      </c>
      <c r="F156" s="246" t="s">
        <v>139</v>
      </c>
      <c r="G156" s="244"/>
      <c r="H156" s="247">
        <v>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3" t="s">
        <v>135</v>
      </c>
      <c r="AU156" s="253" t="s">
        <v>90</v>
      </c>
      <c r="AV156" s="15" t="s">
        <v>133</v>
      </c>
      <c r="AW156" s="15" t="s">
        <v>137</v>
      </c>
      <c r="AX156" s="15" t="s">
        <v>23</v>
      </c>
      <c r="AY156" s="253" t="s">
        <v>127</v>
      </c>
    </row>
    <row r="157" s="2" customFormat="1" ht="16.5" customHeight="1">
      <c r="A157" s="40"/>
      <c r="B157" s="41"/>
      <c r="C157" s="254" t="s">
        <v>222</v>
      </c>
      <c r="D157" s="254" t="s">
        <v>191</v>
      </c>
      <c r="E157" s="255" t="s">
        <v>346</v>
      </c>
      <c r="F157" s="256" t="s">
        <v>347</v>
      </c>
      <c r="G157" s="257" t="s">
        <v>285</v>
      </c>
      <c r="H157" s="258">
        <v>1</v>
      </c>
      <c r="I157" s="259"/>
      <c r="J157" s="260">
        <f>ROUND(I157*H157,2)</f>
        <v>0</v>
      </c>
      <c r="K157" s="256" t="s">
        <v>37</v>
      </c>
      <c r="L157" s="261"/>
      <c r="M157" s="262" t="s">
        <v>37</v>
      </c>
      <c r="N157" s="263" t="s">
        <v>52</v>
      </c>
      <c r="O157" s="86"/>
      <c r="P157" s="217">
        <f>O157*H157</f>
        <v>0</v>
      </c>
      <c r="Q157" s="217">
        <v>0.056599999999999998</v>
      </c>
      <c r="R157" s="217">
        <f>Q157*H157</f>
        <v>0.056599999999999998</v>
      </c>
      <c r="S157" s="217">
        <v>0</v>
      </c>
      <c r="T157" s="21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9" t="s">
        <v>175</v>
      </c>
      <c r="AT157" s="219" t="s">
        <v>191</v>
      </c>
      <c r="AU157" s="219" t="s">
        <v>90</v>
      </c>
      <c r="AY157" s="18" t="s">
        <v>127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8" t="s">
        <v>23</v>
      </c>
      <c r="BK157" s="220">
        <f>ROUND(I157*H157,2)</f>
        <v>0</v>
      </c>
      <c r="BL157" s="18" t="s">
        <v>133</v>
      </c>
      <c r="BM157" s="219" t="s">
        <v>348</v>
      </c>
    </row>
    <row r="158" s="14" customFormat="1">
      <c r="A158" s="14"/>
      <c r="B158" s="232"/>
      <c r="C158" s="233"/>
      <c r="D158" s="223" t="s">
        <v>135</v>
      </c>
      <c r="E158" s="234" t="s">
        <v>37</v>
      </c>
      <c r="F158" s="235" t="s">
        <v>349</v>
      </c>
      <c r="G158" s="233"/>
      <c r="H158" s="236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135</v>
      </c>
      <c r="AU158" s="242" t="s">
        <v>90</v>
      </c>
      <c r="AV158" s="14" t="s">
        <v>90</v>
      </c>
      <c r="AW158" s="14" t="s">
        <v>137</v>
      </c>
      <c r="AX158" s="14" t="s">
        <v>81</v>
      </c>
      <c r="AY158" s="242" t="s">
        <v>127</v>
      </c>
    </row>
    <row r="159" s="15" customFormat="1">
      <c r="A159" s="15"/>
      <c r="B159" s="243"/>
      <c r="C159" s="244"/>
      <c r="D159" s="223" t="s">
        <v>135</v>
      </c>
      <c r="E159" s="245" t="s">
        <v>37</v>
      </c>
      <c r="F159" s="246" t="s">
        <v>139</v>
      </c>
      <c r="G159" s="244"/>
      <c r="H159" s="247">
        <v>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3" t="s">
        <v>135</v>
      </c>
      <c r="AU159" s="253" t="s">
        <v>90</v>
      </c>
      <c r="AV159" s="15" t="s">
        <v>133</v>
      </c>
      <c r="AW159" s="15" t="s">
        <v>137</v>
      </c>
      <c r="AX159" s="15" t="s">
        <v>23</v>
      </c>
      <c r="AY159" s="253" t="s">
        <v>127</v>
      </c>
    </row>
    <row r="160" s="2" customFormat="1" ht="16.5" customHeight="1">
      <c r="A160" s="40"/>
      <c r="B160" s="41"/>
      <c r="C160" s="208" t="s">
        <v>228</v>
      </c>
      <c r="D160" s="208" t="s">
        <v>129</v>
      </c>
      <c r="E160" s="209" t="s">
        <v>350</v>
      </c>
      <c r="F160" s="210" t="s">
        <v>351</v>
      </c>
      <c r="G160" s="211" t="s">
        <v>285</v>
      </c>
      <c r="H160" s="212">
        <v>1</v>
      </c>
      <c r="I160" s="213"/>
      <c r="J160" s="214">
        <f>ROUND(I160*H160,2)</f>
        <v>0</v>
      </c>
      <c r="K160" s="210" t="s">
        <v>37</v>
      </c>
      <c r="L160" s="46"/>
      <c r="M160" s="215" t="s">
        <v>37</v>
      </c>
      <c r="N160" s="216" t="s">
        <v>52</v>
      </c>
      <c r="O160" s="8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9" t="s">
        <v>133</v>
      </c>
      <c r="AT160" s="219" t="s">
        <v>129</v>
      </c>
      <c r="AU160" s="219" t="s">
        <v>90</v>
      </c>
      <c r="AY160" s="18" t="s">
        <v>127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8" t="s">
        <v>23</v>
      </c>
      <c r="BK160" s="220">
        <f>ROUND(I160*H160,2)</f>
        <v>0</v>
      </c>
      <c r="BL160" s="18" t="s">
        <v>133</v>
      </c>
      <c r="BM160" s="219" t="s">
        <v>352</v>
      </c>
    </row>
    <row r="161" s="13" customFormat="1">
      <c r="A161" s="13"/>
      <c r="B161" s="221"/>
      <c r="C161" s="222"/>
      <c r="D161" s="223" t="s">
        <v>135</v>
      </c>
      <c r="E161" s="224" t="s">
        <v>37</v>
      </c>
      <c r="F161" s="225" t="s">
        <v>353</v>
      </c>
      <c r="G161" s="222"/>
      <c r="H161" s="224" t="s">
        <v>37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135</v>
      </c>
      <c r="AU161" s="231" t="s">
        <v>90</v>
      </c>
      <c r="AV161" s="13" t="s">
        <v>23</v>
      </c>
      <c r="AW161" s="13" t="s">
        <v>137</v>
      </c>
      <c r="AX161" s="13" t="s">
        <v>81</v>
      </c>
      <c r="AY161" s="231" t="s">
        <v>127</v>
      </c>
    </row>
    <row r="162" s="13" customFormat="1">
      <c r="A162" s="13"/>
      <c r="B162" s="221"/>
      <c r="C162" s="222"/>
      <c r="D162" s="223" t="s">
        <v>135</v>
      </c>
      <c r="E162" s="224" t="s">
        <v>37</v>
      </c>
      <c r="F162" s="225" t="s">
        <v>354</v>
      </c>
      <c r="G162" s="222"/>
      <c r="H162" s="224" t="s">
        <v>37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135</v>
      </c>
      <c r="AU162" s="231" t="s">
        <v>90</v>
      </c>
      <c r="AV162" s="13" t="s">
        <v>23</v>
      </c>
      <c r="AW162" s="13" t="s">
        <v>137</v>
      </c>
      <c r="AX162" s="13" t="s">
        <v>81</v>
      </c>
      <c r="AY162" s="231" t="s">
        <v>127</v>
      </c>
    </row>
    <row r="163" s="13" customFormat="1">
      <c r="A163" s="13"/>
      <c r="B163" s="221"/>
      <c r="C163" s="222"/>
      <c r="D163" s="223" t="s">
        <v>135</v>
      </c>
      <c r="E163" s="224" t="s">
        <v>37</v>
      </c>
      <c r="F163" s="225" t="s">
        <v>355</v>
      </c>
      <c r="G163" s="222"/>
      <c r="H163" s="224" t="s">
        <v>37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135</v>
      </c>
      <c r="AU163" s="231" t="s">
        <v>90</v>
      </c>
      <c r="AV163" s="13" t="s">
        <v>23</v>
      </c>
      <c r="AW163" s="13" t="s">
        <v>137</v>
      </c>
      <c r="AX163" s="13" t="s">
        <v>81</v>
      </c>
      <c r="AY163" s="231" t="s">
        <v>127</v>
      </c>
    </row>
    <row r="164" s="13" customFormat="1">
      <c r="A164" s="13"/>
      <c r="B164" s="221"/>
      <c r="C164" s="222"/>
      <c r="D164" s="223" t="s">
        <v>135</v>
      </c>
      <c r="E164" s="224" t="s">
        <v>37</v>
      </c>
      <c r="F164" s="225" t="s">
        <v>356</v>
      </c>
      <c r="G164" s="222"/>
      <c r="H164" s="224" t="s">
        <v>37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135</v>
      </c>
      <c r="AU164" s="231" t="s">
        <v>90</v>
      </c>
      <c r="AV164" s="13" t="s">
        <v>23</v>
      </c>
      <c r="AW164" s="13" t="s">
        <v>137</v>
      </c>
      <c r="AX164" s="13" t="s">
        <v>81</v>
      </c>
      <c r="AY164" s="231" t="s">
        <v>127</v>
      </c>
    </row>
    <row r="165" s="13" customFormat="1">
      <c r="A165" s="13"/>
      <c r="B165" s="221"/>
      <c r="C165" s="222"/>
      <c r="D165" s="223" t="s">
        <v>135</v>
      </c>
      <c r="E165" s="224" t="s">
        <v>37</v>
      </c>
      <c r="F165" s="225" t="s">
        <v>357</v>
      </c>
      <c r="G165" s="222"/>
      <c r="H165" s="224" t="s">
        <v>37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135</v>
      </c>
      <c r="AU165" s="231" t="s">
        <v>90</v>
      </c>
      <c r="AV165" s="13" t="s">
        <v>23</v>
      </c>
      <c r="AW165" s="13" t="s">
        <v>137</v>
      </c>
      <c r="AX165" s="13" t="s">
        <v>81</v>
      </c>
      <c r="AY165" s="231" t="s">
        <v>127</v>
      </c>
    </row>
    <row r="166" s="13" customFormat="1">
      <c r="A166" s="13"/>
      <c r="B166" s="221"/>
      <c r="C166" s="222"/>
      <c r="D166" s="223" t="s">
        <v>135</v>
      </c>
      <c r="E166" s="224" t="s">
        <v>37</v>
      </c>
      <c r="F166" s="225" t="s">
        <v>358</v>
      </c>
      <c r="G166" s="222"/>
      <c r="H166" s="224" t="s">
        <v>37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135</v>
      </c>
      <c r="AU166" s="231" t="s">
        <v>90</v>
      </c>
      <c r="AV166" s="13" t="s">
        <v>23</v>
      </c>
      <c r="AW166" s="13" t="s">
        <v>137</v>
      </c>
      <c r="AX166" s="13" t="s">
        <v>81</v>
      </c>
      <c r="AY166" s="231" t="s">
        <v>127</v>
      </c>
    </row>
    <row r="167" s="14" customFormat="1">
      <c r="A167" s="14"/>
      <c r="B167" s="232"/>
      <c r="C167" s="233"/>
      <c r="D167" s="223" t="s">
        <v>135</v>
      </c>
      <c r="E167" s="234" t="s">
        <v>37</v>
      </c>
      <c r="F167" s="235" t="s">
        <v>359</v>
      </c>
      <c r="G167" s="233"/>
      <c r="H167" s="236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135</v>
      </c>
      <c r="AU167" s="242" t="s">
        <v>90</v>
      </c>
      <c r="AV167" s="14" t="s">
        <v>90</v>
      </c>
      <c r="AW167" s="14" t="s">
        <v>137</v>
      </c>
      <c r="AX167" s="14" t="s">
        <v>81</v>
      </c>
      <c r="AY167" s="242" t="s">
        <v>127</v>
      </c>
    </row>
    <row r="168" s="15" customFormat="1">
      <c r="A168" s="15"/>
      <c r="B168" s="243"/>
      <c r="C168" s="244"/>
      <c r="D168" s="223" t="s">
        <v>135</v>
      </c>
      <c r="E168" s="245" t="s">
        <v>37</v>
      </c>
      <c r="F168" s="246" t="s">
        <v>139</v>
      </c>
      <c r="G168" s="244"/>
      <c r="H168" s="247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3" t="s">
        <v>135</v>
      </c>
      <c r="AU168" s="253" t="s">
        <v>90</v>
      </c>
      <c r="AV168" s="15" t="s">
        <v>133</v>
      </c>
      <c r="AW168" s="15" t="s">
        <v>137</v>
      </c>
      <c r="AX168" s="15" t="s">
        <v>23</v>
      </c>
      <c r="AY168" s="253" t="s">
        <v>127</v>
      </c>
    </row>
    <row r="169" s="12" customFormat="1" ht="22.8" customHeight="1">
      <c r="A169" s="12"/>
      <c r="B169" s="192"/>
      <c r="C169" s="193"/>
      <c r="D169" s="194" t="s">
        <v>80</v>
      </c>
      <c r="E169" s="206" t="s">
        <v>308</v>
      </c>
      <c r="F169" s="206" t="s">
        <v>309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P170</f>
        <v>0</v>
      </c>
      <c r="Q169" s="200"/>
      <c r="R169" s="201">
        <f>R170</f>
        <v>0</v>
      </c>
      <c r="S169" s="200"/>
      <c r="T169" s="202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3" t="s">
        <v>23</v>
      </c>
      <c r="AT169" s="204" t="s">
        <v>80</v>
      </c>
      <c r="AU169" s="204" t="s">
        <v>23</v>
      </c>
      <c r="AY169" s="203" t="s">
        <v>127</v>
      </c>
      <c r="BK169" s="205">
        <f>BK170</f>
        <v>0</v>
      </c>
    </row>
    <row r="170" s="2" customFormat="1">
      <c r="A170" s="40"/>
      <c r="B170" s="41"/>
      <c r="C170" s="208" t="s">
        <v>232</v>
      </c>
      <c r="D170" s="208" t="s">
        <v>129</v>
      </c>
      <c r="E170" s="209" t="s">
        <v>311</v>
      </c>
      <c r="F170" s="210" t="s">
        <v>312</v>
      </c>
      <c r="G170" s="211" t="s">
        <v>171</v>
      </c>
      <c r="H170" s="212">
        <v>19.93</v>
      </c>
      <c r="I170" s="213"/>
      <c r="J170" s="214">
        <f>ROUND(I170*H170,2)</f>
        <v>0</v>
      </c>
      <c r="K170" s="210" t="s">
        <v>148</v>
      </c>
      <c r="L170" s="46"/>
      <c r="M170" s="264" t="s">
        <v>37</v>
      </c>
      <c r="N170" s="265" t="s">
        <v>52</v>
      </c>
      <c r="O170" s="266"/>
      <c r="P170" s="267">
        <f>O170*H170</f>
        <v>0</v>
      </c>
      <c r="Q170" s="267">
        <v>0</v>
      </c>
      <c r="R170" s="267">
        <f>Q170*H170</f>
        <v>0</v>
      </c>
      <c r="S170" s="267">
        <v>0</v>
      </c>
      <c r="T170" s="26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9" t="s">
        <v>133</v>
      </c>
      <c r="AT170" s="219" t="s">
        <v>129</v>
      </c>
      <c r="AU170" s="219" t="s">
        <v>90</v>
      </c>
      <c r="AY170" s="18" t="s">
        <v>127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8" t="s">
        <v>23</v>
      </c>
      <c r="BK170" s="220">
        <f>ROUND(I170*H170,2)</f>
        <v>0</v>
      </c>
      <c r="BL170" s="18" t="s">
        <v>133</v>
      </c>
      <c r="BM170" s="219" t="s">
        <v>313</v>
      </c>
    </row>
    <row r="171" s="2" customFormat="1" ht="6.96" customHeight="1">
      <c r="A171" s="40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sheet="1" autoFilter="0" formatColumns="0" formatRows="0" objects="1" scenarios="1" spinCount="100000" saltValue="l1U9SypEcxyziq0Yp3kiZcacAqRrgxNzuFG5VwZsgmL6N75KDIFSX8Z1R92bc9juOCo5R7qfrKAW6fAehYzAsg==" hashValue="Kr2Cn+XkO5ce+9ruMviWL5LriyDyX+SXOTW3u+jKQP7fXYvbyhFUgBACq2JVftSX6RJMuwHEWiAUDCKFUo+n3A==" algorithmName="SHA-512" password="CC35"/>
  <autoFilter ref="C84:K17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="1" customFormat="1" ht="24.96" customHeight="1">
      <c r="B4" s="21"/>
      <c r="D4" s="132" t="s">
        <v>97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Veřejné prostranství hřbitov Planá, k.ú. Planá u Českých Budějovic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360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19</v>
      </c>
      <c r="E11" s="40"/>
      <c r="F11" s="138" t="s">
        <v>37</v>
      </c>
      <c r="G11" s="40"/>
      <c r="H11" s="40"/>
      <c r="I11" s="134" t="s">
        <v>21</v>
      </c>
      <c r="J11" s="138" t="s">
        <v>37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24</v>
      </c>
      <c r="E12" s="40"/>
      <c r="F12" s="138" t="s">
        <v>25</v>
      </c>
      <c r="G12" s="40"/>
      <c r="H12" s="40"/>
      <c r="I12" s="134" t="s">
        <v>26</v>
      </c>
      <c r="J12" s="139" t="str">
        <f>'Rekapitulace stavby'!AN8</f>
        <v>9. 4. 2021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32</v>
      </c>
      <c r="E14" s="40"/>
      <c r="F14" s="40"/>
      <c r="G14" s="40"/>
      <c r="H14" s="40"/>
      <c r="I14" s="134" t="s">
        <v>33</v>
      </c>
      <c r="J14" s="138" t="s">
        <v>34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35</v>
      </c>
      <c r="F15" s="40"/>
      <c r="G15" s="40"/>
      <c r="H15" s="40"/>
      <c r="I15" s="134" t="s">
        <v>36</v>
      </c>
      <c r="J15" s="138" t="s">
        <v>37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38</v>
      </c>
      <c r="E17" s="40"/>
      <c r="F17" s="40"/>
      <c r="G17" s="40"/>
      <c r="H17" s="40"/>
      <c r="I17" s="134" t="s">
        <v>33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36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40</v>
      </c>
      <c r="E20" s="40"/>
      <c r="F20" s="40"/>
      <c r="G20" s="40"/>
      <c r="H20" s="40"/>
      <c r="I20" s="134" t="s">
        <v>33</v>
      </c>
      <c r="J20" s="138" t="s">
        <v>41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42</v>
      </c>
      <c r="F21" s="40"/>
      <c r="G21" s="40"/>
      <c r="H21" s="40"/>
      <c r="I21" s="134" t="s">
        <v>36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33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36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47</v>
      </c>
      <c r="E30" s="40"/>
      <c r="F30" s="40"/>
      <c r="G30" s="40"/>
      <c r="H30" s="40"/>
      <c r="I30" s="40"/>
      <c r="J30" s="148">
        <f>ROUND(J80,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49</v>
      </c>
      <c r="G32" s="40"/>
      <c r="H32" s="40"/>
      <c r="I32" s="149" t="s">
        <v>48</v>
      </c>
      <c r="J32" s="149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51</v>
      </c>
      <c r="E33" s="134" t="s">
        <v>52</v>
      </c>
      <c r="F33" s="151">
        <f>ROUND((SUM(BE80:BE92)),  2)</f>
        <v>0</v>
      </c>
      <c r="G33" s="40"/>
      <c r="H33" s="40"/>
      <c r="I33" s="152">
        <v>0.20999999999999999</v>
      </c>
      <c r="J33" s="151">
        <f>ROUND(((SUM(BE80:BE92))*I33),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53</v>
      </c>
      <c r="F34" s="151">
        <f>ROUND((SUM(BF80:BF92)),  2)</f>
        <v>0</v>
      </c>
      <c r="G34" s="40"/>
      <c r="H34" s="40"/>
      <c r="I34" s="152">
        <v>0.14999999999999999</v>
      </c>
      <c r="J34" s="151">
        <f>ROUND(((SUM(BF80:BF92))*I34),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54</v>
      </c>
      <c r="F35" s="151">
        <f>ROUND((SUM(BG80:BG92)),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55</v>
      </c>
      <c r="F36" s="151">
        <f>ROUND((SUM(BH80:BH92)),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56</v>
      </c>
      <c r="F37" s="151">
        <f>ROUND((SUM(BI80:BI92)),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57</v>
      </c>
      <c r="E39" s="155"/>
      <c r="F39" s="155"/>
      <c r="G39" s="156" t="s">
        <v>58</v>
      </c>
      <c r="H39" s="157" t="s">
        <v>59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4" t="str">
        <f>E7</f>
        <v>Veřejné prostranství hřbitov Planá, k.ú. Planá u Českých Budějovic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VON - Vedlejší a ostatní náklady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24</v>
      </c>
      <c r="D52" s="42"/>
      <c r="E52" s="42"/>
      <c r="F52" s="28" t="str">
        <f>F12</f>
        <v>Planá u Českých Budějovic</v>
      </c>
      <c r="G52" s="42"/>
      <c r="H52" s="42"/>
      <c r="I52" s="33" t="s">
        <v>26</v>
      </c>
      <c r="J52" s="74" t="str">
        <f>IF(J12="","",J12)</f>
        <v>9. 4. 2021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3" t="s">
        <v>32</v>
      </c>
      <c r="D54" s="42"/>
      <c r="E54" s="42"/>
      <c r="F54" s="28" t="str">
        <f>E15</f>
        <v xml:space="preserve">Obec Planá </v>
      </c>
      <c r="G54" s="42"/>
      <c r="H54" s="42"/>
      <c r="I54" s="33" t="s">
        <v>40</v>
      </c>
      <c r="J54" s="38" t="str">
        <f>E21</f>
        <v>Ing. Samra Průchová, Č.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38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5" t="s">
        <v>103</v>
      </c>
      <c r="D57" s="166"/>
      <c r="E57" s="166"/>
      <c r="F57" s="166"/>
      <c r="G57" s="166"/>
      <c r="H57" s="166"/>
      <c r="I57" s="166"/>
      <c r="J57" s="167" t="s">
        <v>104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8" t="s">
        <v>79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105</v>
      </c>
    </row>
    <row r="60" s="9" customFormat="1" ht="24.96" customHeight="1">
      <c r="A60" s="9"/>
      <c r="B60" s="169"/>
      <c r="C60" s="170"/>
      <c r="D60" s="171" t="s">
        <v>361</v>
      </c>
      <c r="E60" s="172"/>
      <c r="F60" s="172"/>
      <c r="G60" s="172"/>
      <c r="H60" s="172"/>
      <c r="I60" s="172"/>
      <c r="J60" s="173">
        <f>J81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="2" customFormat="1" ht="6.96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4.96" customHeight="1">
      <c r="A67" s="40"/>
      <c r="B67" s="41"/>
      <c r="C67" s="24" t="s">
        <v>114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3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6.5" customHeight="1">
      <c r="A70" s="40"/>
      <c r="B70" s="41"/>
      <c r="C70" s="42"/>
      <c r="D70" s="42"/>
      <c r="E70" s="164" t="str">
        <f>E7</f>
        <v>Veřejné prostranství hřbitov Planá, k.ú. Planá u Českých Budějovic</v>
      </c>
      <c r="F70" s="33"/>
      <c r="G70" s="33"/>
      <c r="H70" s="33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3" t="s">
        <v>98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71" t="str">
        <f>E9</f>
        <v xml:space="preserve">VON - Vedlejší a ostatní náklady 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3" t="s">
        <v>24</v>
      </c>
      <c r="D74" s="42"/>
      <c r="E74" s="42"/>
      <c r="F74" s="28" t="str">
        <f>F12</f>
        <v>Planá u Českých Budějovic</v>
      </c>
      <c r="G74" s="42"/>
      <c r="H74" s="42"/>
      <c r="I74" s="33" t="s">
        <v>26</v>
      </c>
      <c r="J74" s="74" t="str">
        <f>IF(J12="","",J12)</f>
        <v>9. 4. 2021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5.65" customHeight="1">
      <c r="A76" s="40"/>
      <c r="B76" s="41"/>
      <c r="C76" s="33" t="s">
        <v>32</v>
      </c>
      <c r="D76" s="42"/>
      <c r="E76" s="42"/>
      <c r="F76" s="28" t="str">
        <f>E15</f>
        <v xml:space="preserve">Obec Planá </v>
      </c>
      <c r="G76" s="42"/>
      <c r="H76" s="42"/>
      <c r="I76" s="33" t="s">
        <v>40</v>
      </c>
      <c r="J76" s="38" t="str">
        <f>E21</f>
        <v>Ing. Samra Průchová, Č. Budějovice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3" t="s">
        <v>38</v>
      </c>
      <c r="D77" s="42"/>
      <c r="E77" s="42"/>
      <c r="F77" s="28" t="str">
        <f>IF(E18="","",E18)</f>
        <v>Vyplň údaj</v>
      </c>
      <c r="G77" s="42"/>
      <c r="H77" s="42"/>
      <c r="I77" s="33" t="s">
        <v>43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0.32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1" customFormat="1" ht="29.28" customHeight="1">
      <c r="A79" s="181"/>
      <c r="B79" s="182"/>
      <c r="C79" s="183" t="s">
        <v>115</v>
      </c>
      <c r="D79" s="184" t="s">
        <v>66</v>
      </c>
      <c r="E79" s="184" t="s">
        <v>62</v>
      </c>
      <c r="F79" s="184" t="s">
        <v>63</v>
      </c>
      <c r="G79" s="184" t="s">
        <v>116</v>
      </c>
      <c r="H79" s="184" t="s">
        <v>117</v>
      </c>
      <c r="I79" s="184" t="s">
        <v>118</v>
      </c>
      <c r="J79" s="184" t="s">
        <v>104</v>
      </c>
      <c r="K79" s="185" t="s">
        <v>119</v>
      </c>
      <c r="L79" s="186"/>
      <c r="M79" s="94" t="s">
        <v>37</v>
      </c>
      <c r="N79" s="95" t="s">
        <v>51</v>
      </c>
      <c r="O79" s="95" t="s">
        <v>120</v>
      </c>
      <c r="P79" s="95" t="s">
        <v>121</v>
      </c>
      <c r="Q79" s="95" t="s">
        <v>122</v>
      </c>
      <c r="R79" s="95" t="s">
        <v>123</v>
      </c>
      <c r="S79" s="95" t="s">
        <v>124</v>
      </c>
      <c r="T79" s="96" t="s">
        <v>125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</row>
    <row r="80" s="2" customFormat="1" ht="22.8" customHeight="1">
      <c r="A80" s="40"/>
      <c r="B80" s="41"/>
      <c r="C80" s="101" t="s">
        <v>126</v>
      </c>
      <c r="D80" s="42"/>
      <c r="E80" s="42"/>
      <c r="F80" s="42"/>
      <c r="G80" s="42"/>
      <c r="H80" s="42"/>
      <c r="I80" s="42"/>
      <c r="J80" s="187">
        <f>BK80</f>
        <v>0</v>
      </c>
      <c r="K80" s="42"/>
      <c r="L80" s="46"/>
      <c r="M80" s="97"/>
      <c r="N80" s="188"/>
      <c r="O80" s="98"/>
      <c r="P80" s="189">
        <f>P81</f>
        <v>0</v>
      </c>
      <c r="Q80" s="98"/>
      <c r="R80" s="189">
        <f>R81</f>
        <v>0</v>
      </c>
      <c r="S80" s="98"/>
      <c r="T80" s="190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8" t="s">
        <v>80</v>
      </c>
      <c r="AU80" s="18" t="s">
        <v>105</v>
      </c>
      <c r="BK80" s="191">
        <f>BK81</f>
        <v>0</v>
      </c>
    </row>
    <row r="81" s="12" customFormat="1" ht="25.92" customHeight="1">
      <c r="A81" s="12"/>
      <c r="B81" s="192"/>
      <c r="C81" s="193"/>
      <c r="D81" s="194" t="s">
        <v>80</v>
      </c>
      <c r="E81" s="195" t="s">
        <v>94</v>
      </c>
      <c r="F81" s="195" t="s">
        <v>362</v>
      </c>
      <c r="G81" s="193"/>
      <c r="H81" s="193"/>
      <c r="I81" s="196"/>
      <c r="J81" s="197">
        <f>BK81</f>
        <v>0</v>
      </c>
      <c r="K81" s="193"/>
      <c r="L81" s="198"/>
      <c r="M81" s="199"/>
      <c r="N81" s="200"/>
      <c r="O81" s="200"/>
      <c r="P81" s="201">
        <f>SUM(P82:P92)</f>
        <v>0</v>
      </c>
      <c r="Q81" s="200"/>
      <c r="R81" s="201">
        <f>SUM(R82:R92)</f>
        <v>0</v>
      </c>
      <c r="S81" s="200"/>
      <c r="T81" s="202">
        <f>SUM(T82:T92)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3" t="s">
        <v>133</v>
      </c>
      <c r="AT81" s="204" t="s">
        <v>80</v>
      </c>
      <c r="AU81" s="204" t="s">
        <v>81</v>
      </c>
      <c r="AY81" s="203" t="s">
        <v>127</v>
      </c>
      <c r="BK81" s="205">
        <f>SUM(BK82:BK92)</f>
        <v>0</v>
      </c>
    </row>
    <row r="82" s="2" customFormat="1" ht="16.5" customHeight="1">
      <c r="A82" s="40"/>
      <c r="B82" s="41"/>
      <c r="C82" s="208" t="s">
        <v>23</v>
      </c>
      <c r="D82" s="208" t="s">
        <v>129</v>
      </c>
      <c r="E82" s="209" t="s">
        <v>363</v>
      </c>
      <c r="F82" s="210" t="s">
        <v>364</v>
      </c>
      <c r="G82" s="211" t="s">
        <v>365</v>
      </c>
      <c r="H82" s="212">
        <v>1</v>
      </c>
      <c r="I82" s="213"/>
      <c r="J82" s="214">
        <f>ROUND(I82*H82,2)</f>
        <v>0</v>
      </c>
      <c r="K82" s="210" t="s">
        <v>37</v>
      </c>
      <c r="L82" s="46"/>
      <c r="M82" s="215" t="s">
        <v>37</v>
      </c>
      <c r="N82" s="216" t="s">
        <v>52</v>
      </c>
      <c r="O82" s="86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9" t="s">
        <v>366</v>
      </c>
      <c r="AT82" s="219" t="s">
        <v>129</v>
      </c>
      <c r="AU82" s="219" t="s">
        <v>23</v>
      </c>
      <c r="AY82" s="18" t="s">
        <v>127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8" t="s">
        <v>23</v>
      </c>
      <c r="BK82" s="220">
        <f>ROUND(I82*H82,2)</f>
        <v>0</v>
      </c>
      <c r="BL82" s="18" t="s">
        <v>366</v>
      </c>
      <c r="BM82" s="219" t="s">
        <v>367</v>
      </c>
    </row>
    <row r="83" s="13" customFormat="1">
      <c r="A83" s="13"/>
      <c r="B83" s="221"/>
      <c r="C83" s="222"/>
      <c r="D83" s="223" t="s">
        <v>135</v>
      </c>
      <c r="E83" s="224" t="s">
        <v>37</v>
      </c>
      <c r="F83" s="225" t="s">
        <v>368</v>
      </c>
      <c r="G83" s="222"/>
      <c r="H83" s="224" t="s">
        <v>37</v>
      </c>
      <c r="I83" s="226"/>
      <c r="J83" s="222"/>
      <c r="K83" s="222"/>
      <c r="L83" s="227"/>
      <c r="M83" s="228"/>
      <c r="N83" s="229"/>
      <c r="O83" s="229"/>
      <c r="P83" s="229"/>
      <c r="Q83" s="229"/>
      <c r="R83" s="229"/>
      <c r="S83" s="229"/>
      <c r="T83" s="230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31" t="s">
        <v>135</v>
      </c>
      <c r="AU83" s="231" t="s">
        <v>23</v>
      </c>
      <c r="AV83" s="13" t="s">
        <v>23</v>
      </c>
      <c r="AW83" s="13" t="s">
        <v>137</v>
      </c>
      <c r="AX83" s="13" t="s">
        <v>81</v>
      </c>
      <c r="AY83" s="231" t="s">
        <v>127</v>
      </c>
    </row>
    <row r="84" s="13" customFormat="1">
      <c r="A84" s="13"/>
      <c r="B84" s="221"/>
      <c r="C84" s="222"/>
      <c r="D84" s="223" t="s">
        <v>135</v>
      </c>
      <c r="E84" s="224" t="s">
        <v>37</v>
      </c>
      <c r="F84" s="225" t="s">
        <v>369</v>
      </c>
      <c r="G84" s="222"/>
      <c r="H84" s="224" t="s">
        <v>37</v>
      </c>
      <c r="I84" s="226"/>
      <c r="J84" s="222"/>
      <c r="K84" s="222"/>
      <c r="L84" s="227"/>
      <c r="M84" s="228"/>
      <c r="N84" s="229"/>
      <c r="O84" s="229"/>
      <c r="P84" s="229"/>
      <c r="Q84" s="229"/>
      <c r="R84" s="229"/>
      <c r="S84" s="229"/>
      <c r="T84" s="230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1" t="s">
        <v>135</v>
      </c>
      <c r="AU84" s="231" t="s">
        <v>23</v>
      </c>
      <c r="AV84" s="13" t="s">
        <v>23</v>
      </c>
      <c r="AW84" s="13" t="s">
        <v>137</v>
      </c>
      <c r="AX84" s="13" t="s">
        <v>81</v>
      </c>
      <c r="AY84" s="231" t="s">
        <v>127</v>
      </c>
    </row>
    <row r="85" s="14" customFormat="1">
      <c r="A85" s="14"/>
      <c r="B85" s="232"/>
      <c r="C85" s="233"/>
      <c r="D85" s="223" t="s">
        <v>135</v>
      </c>
      <c r="E85" s="234" t="s">
        <v>37</v>
      </c>
      <c r="F85" s="235" t="s">
        <v>359</v>
      </c>
      <c r="G85" s="233"/>
      <c r="H85" s="236">
        <v>1</v>
      </c>
      <c r="I85" s="237"/>
      <c r="J85" s="233"/>
      <c r="K85" s="233"/>
      <c r="L85" s="238"/>
      <c r="M85" s="239"/>
      <c r="N85" s="240"/>
      <c r="O85" s="240"/>
      <c r="P85" s="240"/>
      <c r="Q85" s="240"/>
      <c r="R85" s="240"/>
      <c r="S85" s="240"/>
      <c r="T85" s="24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2" t="s">
        <v>135</v>
      </c>
      <c r="AU85" s="242" t="s">
        <v>23</v>
      </c>
      <c r="AV85" s="14" t="s">
        <v>90</v>
      </c>
      <c r="AW85" s="14" t="s">
        <v>137</v>
      </c>
      <c r="AX85" s="14" t="s">
        <v>81</v>
      </c>
      <c r="AY85" s="242" t="s">
        <v>127</v>
      </c>
    </row>
    <row r="86" s="15" customFormat="1">
      <c r="A86" s="15"/>
      <c r="B86" s="243"/>
      <c r="C86" s="244"/>
      <c r="D86" s="223" t="s">
        <v>135</v>
      </c>
      <c r="E86" s="245" t="s">
        <v>37</v>
      </c>
      <c r="F86" s="246" t="s">
        <v>139</v>
      </c>
      <c r="G86" s="244"/>
      <c r="H86" s="247">
        <v>1</v>
      </c>
      <c r="I86" s="248"/>
      <c r="J86" s="244"/>
      <c r="K86" s="244"/>
      <c r="L86" s="249"/>
      <c r="M86" s="250"/>
      <c r="N86" s="251"/>
      <c r="O86" s="251"/>
      <c r="P86" s="251"/>
      <c r="Q86" s="251"/>
      <c r="R86" s="251"/>
      <c r="S86" s="251"/>
      <c r="T86" s="252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3" t="s">
        <v>135</v>
      </c>
      <c r="AU86" s="253" t="s">
        <v>23</v>
      </c>
      <c r="AV86" s="15" t="s">
        <v>133</v>
      </c>
      <c r="AW86" s="15" t="s">
        <v>137</v>
      </c>
      <c r="AX86" s="15" t="s">
        <v>23</v>
      </c>
      <c r="AY86" s="253" t="s">
        <v>127</v>
      </c>
    </row>
    <row r="87" s="2" customFormat="1" ht="16.5" customHeight="1">
      <c r="A87" s="40"/>
      <c r="B87" s="41"/>
      <c r="C87" s="208" t="s">
        <v>145</v>
      </c>
      <c r="D87" s="208" t="s">
        <v>129</v>
      </c>
      <c r="E87" s="209" t="s">
        <v>370</v>
      </c>
      <c r="F87" s="210" t="s">
        <v>371</v>
      </c>
      <c r="G87" s="211" t="s">
        <v>365</v>
      </c>
      <c r="H87" s="212">
        <v>1</v>
      </c>
      <c r="I87" s="213"/>
      <c r="J87" s="214">
        <f>ROUND(I87*H87,2)</f>
        <v>0</v>
      </c>
      <c r="K87" s="210" t="s">
        <v>37</v>
      </c>
      <c r="L87" s="46"/>
      <c r="M87" s="215" t="s">
        <v>37</v>
      </c>
      <c r="N87" s="216" t="s">
        <v>52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366</v>
      </c>
      <c r="AT87" s="219" t="s">
        <v>129</v>
      </c>
      <c r="AU87" s="219" t="s">
        <v>23</v>
      </c>
      <c r="AY87" s="18" t="s">
        <v>127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8" t="s">
        <v>23</v>
      </c>
      <c r="BK87" s="220">
        <f>ROUND(I87*H87,2)</f>
        <v>0</v>
      </c>
      <c r="BL87" s="18" t="s">
        <v>366</v>
      </c>
      <c r="BM87" s="219" t="s">
        <v>372</v>
      </c>
    </row>
    <row r="88" s="14" customFormat="1">
      <c r="A88" s="14"/>
      <c r="B88" s="232"/>
      <c r="C88" s="233"/>
      <c r="D88" s="223" t="s">
        <v>135</v>
      </c>
      <c r="E88" s="234" t="s">
        <v>37</v>
      </c>
      <c r="F88" s="235" t="s">
        <v>373</v>
      </c>
      <c r="G88" s="233"/>
      <c r="H88" s="236">
        <v>1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2" t="s">
        <v>135</v>
      </c>
      <c r="AU88" s="242" t="s">
        <v>23</v>
      </c>
      <c r="AV88" s="14" t="s">
        <v>90</v>
      </c>
      <c r="AW88" s="14" t="s">
        <v>137</v>
      </c>
      <c r="AX88" s="14" t="s">
        <v>81</v>
      </c>
      <c r="AY88" s="242" t="s">
        <v>127</v>
      </c>
    </row>
    <row r="89" s="15" customFormat="1">
      <c r="A89" s="15"/>
      <c r="B89" s="243"/>
      <c r="C89" s="244"/>
      <c r="D89" s="223" t="s">
        <v>135</v>
      </c>
      <c r="E89" s="245" t="s">
        <v>37</v>
      </c>
      <c r="F89" s="246" t="s">
        <v>139</v>
      </c>
      <c r="G89" s="244"/>
      <c r="H89" s="247">
        <v>1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3" t="s">
        <v>135</v>
      </c>
      <c r="AU89" s="253" t="s">
        <v>23</v>
      </c>
      <c r="AV89" s="15" t="s">
        <v>133</v>
      </c>
      <c r="AW89" s="15" t="s">
        <v>137</v>
      </c>
      <c r="AX89" s="15" t="s">
        <v>23</v>
      </c>
      <c r="AY89" s="253" t="s">
        <v>127</v>
      </c>
    </row>
    <row r="90" s="2" customFormat="1" ht="16.5" customHeight="1">
      <c r="A90" s="40"/>
      <c r="B90" s="41"/>
      <c r="C90" s="208" t="s">
        <v>133</v>
      </c>
      <c r="D90" s="208" t="s">
        <v>129</v>
      </c>
      <c r="E90" s="209" t="s">
        <v>374</v>
      </c>
      <c r="F90" s="210" t="s">
        <v>375</v>
      </c>
      <c r="G90" s="211" t="s">
        <v>365</v>
      </c>
      <c r="H90" s="212">
        <v>1</v>
      </c>
      <c r="I90" s="213"/>
      <c r="J90" s="214">
        <f>ROUND(I90*H90,2)</f>
        <v>0</v>
      </c>
      <c r="K90" s="210" t="s">
        <v>37</v>
      </c>
      <c r="L90" s="46"/>
      <c r="M90" s="215" t="s">
        <v>37</v>
      </c>
      <c r="N90" s="216" t="s">
        <v>52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366</v>
      </c>
      <c r="AT90" s="219" t="s">
        <v>129</v>
      </c>
      <c r="AU90" s="219" t="s">
        <v>23</v>
      </c>
      <c r="AY90" s="18" t="s">
        <v>127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8" t="s">
        <v>23</v>
      </c>
      <c r="BK90" s="220">
        <f>ROUND(I90*H90,2)</f>
        <v>0</v>
      </c>
      <c r="BL90" s="18" t="s">
        <v>366</v>
      </c>
      <c r="BM90" s="219" t="s">
        <v>376</v>
      </c>
    </row>
    <row r="91" s="14" customFormat="1">
      <c r="A91" s="14"/>
      <c r="B91" s="232"/>
      <c r="C91" s="233"/>
      <c r="D91" s="223" t="s">
        <v>135</v>
      </c>
      <c r="E91" s="234" t="s">
        <v>37</v>
      </c>
      <c r="F91" s="235" t="s">
        <v>359</v>
      </c>
      <c r="G91" s="233"/>
      <c r="H91" s="236">
        <v>1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2" t="s">
        <v>135</v>
      </c>
      <c r="AU91" s="242" t="s">
        <v>23</v>
      </c>
      <c r="AV91" s="14" t="s">
        <v>90</v>
      </c>
      <c r="AW91" s="14" t="s">
        <v>137</v>
      </c>
      <c r="AX91" s="14" t="s">
        <v>81</v>
      </c>
      <c r="AY91" s="242" t="s">
        <v>127</v>
      </c>
    </row>
    <row r="92" s="15" customFormat="1">
      <c r="A92" s="15"/>
      <c r="B92" s="243"/>
      <c r="C92" s="244"/>
      <c r="D92" s="223" t="s">
        <v>135</v>
      </c>
      <c r="E92" s="245" t="s">
        <v>37</v>
      </c>
      <c r="F92" s="246" t="s">
        <v>139</v>
      </c>
      <c r="G92" s="244"/>
      <c r="H92" s="247">
        <v>1</v>
      </c>
      <c r="I92" s="248"/>
      <c r="J92" s="244"/>
      <c r="K92" s="244"/>
      <c r="L92" s="249"/>
      <c r="M92" s="269"/>
      <c r="N92" s="270"/>
      <c r="O92" s="270"/>
      <c r="P92" s="270"/>
      <c r="Q92" s="270"/>
      <c r="R92" s="270"/>
      <c r="S92" s="270"/>
      <c r="T92" s="271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3" t="s">
        <v>135</v>
      </c>
      <c r="AU92" s="253" t="s">
        <v>23</v>
      </c>
      <c r="AV92" s="15" t="s">
        <v>133</v>
      </c>
      <c r="AW92" s="15" t="s">
        <v>137</v>
      </c>
      <c r="AX92" s="15" t="s">
        <v>23</v>
      </c>
      <c r="AY92" s="253" t="s">
        <v>127</v>
      </c>
    </row>
    <row r="93" s="2" customFormat="1" ht="6.96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sheet="1" autoFilter="0" formatColumns="0" formatRows="0" objects="1" scenarios="1" spinCount="100000" saltValue="iiiy2TTFFbfN7M5S3jldmDk/c/9RJBVYwnp0F0yrb+6vtc+G+f3zD4/JCHEGNygh4Rr4u4zfdPebd0rgOEdU+w==" hashValue="unfKBVaW/CMNpdyW2JAB5mFKLGtT2qwHmC3vb7HX0TsxeytXyqy59SrS4pnXUrtii4I7nHpeun+pa9NBqcFUbw==" algorithmName="SHA-512" password="CC35"/>
  <autoFilter ref="C79:K9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2" customWidth="1"/>
    <col min="2" max="2" width="1.667969" style="272" customWidth="1"/>
    <col min="3" max="4" width="5" style="272" customWidth="1"/>
    <col min="5" max="5" width="11.66016" style="272" customWidth="1"/>
    <col min="6" max="6" width="9.160156" style="272" customWidth="1"/>
    <col min="7" max="7" width="5" style="272" customWidth="1"/>
    <col min="8" max="8" width="77.83203" style="272" customWidth="1"/>
    <col min="9" max="10" width="20" style="272" customWidth="1"/>
    <col min="11" max="11" width="1.667969" style="272" customWidth="1"/>
  </cols>
  <sheetData>
    <row r="1" s="1" customFormat="1" ht="37.5" customHeight="1"/>
    <row r="2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="16" customFormat="1" ht="45" customHeight="1">
      <c r="B3" s="276"/>
      <c r="C3" s="277" t="s">
        <v>377</v>
      </c>
      <c r="D3" s="277"/>
      <c r="E3" s="277"/>
      <c r="F3" s="277"/>
      <c r="G3" s="277"/>
      <c r="H3" s="277"/>
      <c r="I3" s="277"/>
      <c r="J3" s="277"/>
      <c r="K3" s="278"/>
    </row>
    <row r="4" s="1" customFormat="1" ht="25.5" customHeight="1">
      <c r="B4" s="279"/>
      <c r="C4" s="280" t="s">
        <v>378</v>
      </c>
      <c r="D4" s="280"/>
      <c r="E4" s="280"/>
      <c r="F4" s="280"/>
      <c r="G4" s="280"/>
      <c r="H4" s="280"/>
      <c r="I4" s="280"/>
      <c r="J4" s="280"/>
      <c r="K4" s="281"/>
    </row>
    <row r="5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="1" customFormat="1" ht="15" customHeight="1">
      <c r="B6" s="279"/>
      <c r="C6" s="283" t="s">
        <v>379</v>
      </c>
      <c r="D6" s="283"/>
      <c r="E6" s="283"/>
      <c r="F6" s="283"/>
      <c r="G6" s="283"/>
      <c r="H6" s="283"/>
      <c r="I6" s="283"/>
      <c r="J6" s="283"/>
      <c r="K6" s="281"/>
    </row>
    <row r="7" s="1" customFormat="1" ht="15" customHeight="1">
      <c r="B7" s="284"/>
      <c r="C7" s="283" t="s">
        <v>380</v>
      </c>
      <c r="D7" s="283"/>
      <c r="E7" s="283"/>
      <c r="F7" s="283"/>
      <c r="G7" s="283"/>
      <c r="H7" s="283"/>
      <c r="I7" s="283"/>
      <c r="J7" s="283"/>
      <c r="K7" s="281"/>
    </row>
    <row r="8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="1" customFormat="1" ht="15" customHeight="1">
      <c r="B9" s="284"/>
      <c r="C9" s="283" t="s">
        <v>381</v>
      </c>
      <c r="D9" s="283"/>
      <c r="E9" s="283"/>
      <c r="F9" s="283"/>
      <c r="G9" s="283"/>
      <c r="H9" s="283"/>
      <c r="I9" s="283"/>
      <c r="J9" s="283"/>
      <c r="K9" s="281"/>
    </row>
    <row r="10" s="1" customFormat="1" ht="15" customHeight="1">
      <c r="B10" s="284"/>
      <c r="C10" s="283"/>
      <c r="D10" s="283" t="s">
        <v>382</v>
      </c>
      <c r="E10" s="283"/>
      <c r="F10" s="283"/>
      <c r="G10" s="283"/>
      <c r="H10" s="283"/>
      <c r="I10" s="283"/>
      <c r="J10" s="283"/>
      <c r="K10" s="281"/>
    </row>
    <row r="11" s="1" customFormat="1" ht="15" customHeight="1">
      <c r="B11" s="284"/>
      <c r="C11" s="285"/>
      <c r="D11" s="283" t="s">
        <v>383</v>
      </c>
      <c r="E11" s="283"/>
      <c r="F11" s="283"/>
      <c r="G11" s="283"/>
      <c r="H11" s="283"/>
      <c r="I11" s="283"/>
      <c r="J11" s="283"/>
      <c r="K11" s="281"/>
    </row>
    <row r="12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="1" customFormat="1" ht="15" customHeight="1">
      <c r="B13" s="284"/>
      <c r="C13" s="285"/>
      <c r="D13" s="286" t="s">
        <v>384</v>
      </c>
      <c r="E13" s="283"/>
      <c r="F13" s="283"/>
      <c r="G13" s="283"/>
      <c r="H13" s="283"/>
      <c r="I13" s="283"/>
      <c r="J13" s="283"/>
      <c r="K13" s="281"/>
    </row>
    <row r="14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="1" customFormat="1" ht="15" customHeight="1">
      <c r="B15" s="284"/>
      <c r="C15" s="285"/>
      <c r="D15" s="283" t="s">
        <v>385</v>
      </c>
      <c r="E15" s="283"/>
      <c r="F15" s="283"/>
      <c r="G15" s="283"/>
      <c r="H15" s="283"/>
      <c r="I15" s="283"/>
      <c r="J15" s="283"/>
      <c r="K15" s="281"/>
    </row>
    <row r="16" s="1" customFormat="1" ht="15" customHeight="1">
      <c r="B16" s="284"/>
      <c r="C16" s="285"/>
      <c r="D16" s="283" t="s">
        <v>386</v>
      </c>
      <c r="E16" s="283"/>
      <c r="F16" s="283"/>
      <c r="G16" s="283"/>
      <c r="H16" s="283"/>
      <c r="I16" s="283"/>
      <c r="J16" s="283"/>
      <c r="K16" s="281"/>
    </row>
    <row r="17" s="1" customFormat="1" ht="15" customHeight="1">
      <c r="B17" s="284"/>
      <c r="C17" s="285"/>
      <c r="D17" s="283" t="s">
        <v>387</v>
      </c>
      <c r="E17" s="283"/>
      <c r="F17" s="283"/>
      <c r="G17" s="283"/>
      <c r="H17" s="283"/>
      <c r="I17" s="283"/>
      <c r="J17" s="283"/>
      <c r="K17" s="281"/>
    </row>
    <row r="18" s="1" customFormat="1" ht="15" customHeight="1">
      <c r="B18" s="284"/>
      <c r="C18" s="285"/>
      <c r="D18" s="285"/>
      <c r="E18" s="287" t="s">
        <v>88</v>
      </c>
      <c r="F18" s="283" t="s">
        <v>388</v>
      </c>
      <c r="G18" s="283"/>
      <c r="H18" s="283"/>
      <c r="I18" s="283"/>
      <c r="J18" s="283"/>
      <c r="K18" s="281"/>
    </row>
    <row r="19" s="1" customFormat="1" ht="15" customHeight="1">
      <c r="B19" s="284"/>
      <c r="C19" s="285"/>
      <c r="D19" s="285"/>
      <c r="E19" s="287" t="s">
        <v>389</v>
      </c>
      <c r="F19" s="283" t="s">
        <v>390</v>
      </c>
      <c r="G19" s="283"/>
      <c r="H19" s="283"/>
      <c r="I19" s="283"/>
      <c r="J19" s="283"/>
      <c r="K19" s="281"/>
    </row>
    <row r="20" s="1" customFormat="1" ht="15" customHeight="1">
      <c r="B20" s="284"/>
      <c r="C20" s="285"/>
      <c r="D20" s="285"/>
      <c r="E20" s="287" t="s">
        <v>391</v>
      </c>
      <c r="F20" s="283" t="s">
        <v>392</v>
      </c>
      <c r="G20" s="283"/>
      <c r="H20" s="283"/>
      <c r="I20" s="283"/>
      <c r="J20" s="283"/>
      <c r="K20" s="281"/>
    </row>
    <row r="21" s="1" customFormat="1" ht="15" customHeight="1">
      <c r="B21" s="284"/>
      <c r="C21" s="285"/>
      <c r="D21" s="285"/>
      <c r="E21" s="287" t="s">
        <v>94</v>
      </c>
      <c r="F21" s="283" t="s">
        <v>362</v>
      </c>
      <c r="G21" s="283"/>
      <c r="H21" s="283"/>
      <c r="I21" s="283"/>
      <c r="J21" s="283"/>
      <c r="K21" s="281"/>
    </row>
    <row r="22" s="1" customFormat="1" ht="15" customHeight="1">
      <c r="B22" s="284"/>
      <c r="C22" s="285"/>
      <c r="D22" s="285"/>
      <c r="E22" s="287" t="s">
        <v>393</v>
      </c>
      <c r="F22" s="283" t="s">
        <v>394</v>
      </c>
      <c r="G22" s="283"/>
      <c r="H22" s="283"/>
      <c r="I22" s="283"/>
      <c r="J22" s="283"/>
      <c r="K22" s="281"/>
    </row>
    <row r="23" s="1" customFormat="1" ht="15" customHeight="1">
      <c r="B23" s="284"/>
      <c r="C23" s="285"/>
      <c r="D23" s="285"/>
      <c r="E23" s="287" t="s">
        <v>395</v>
      </c>
      <c r="F23" s="283" t="s">
        <v>396</v>
      </c>
      <c r="G23" s="283"/>
      <c r="H23" s="283"/>
      <c r="I23" s="283"/>
      <c r="J23" s="283"/>
      <c r="K23" s="281"/>
    </row>
    <row r="24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="1" customFormat="1" ht="15" customHeight="1">
      <c r="B25" s="284"/>
      <c r="C25" s="283" t="s">
        <v>397</v>
      </c>
      <c r="D25" s="283"/>
      <c r="E25" s="283"/>
      <c r="F25" s="283"/>
      <c r="G25" s="283"/>
      <c r="H25" s="283"/>
      <c r="I25" s="283"/>
      <c r="J25" s="283"/>
      <c r="K25" s="281"/>
    </row>
    <row r="26" s="1" customFormat="1" ht="15" customHeight="1">
      <c r="B26" s="284"/>
      <c r="C26" s="283" t="s">
        <v>398</v>
      </c>
      <c r="D26" s="283"/>
      <c r="E26" s="283"/>
      <c r="F26" s="283"/>
      <c r="G26" s="283"/>
      <c r="H26" s="283"/>
      <c r="I26" s="283"/>
      <c r="J26" s="283"/>
      <c r="K26" s="281"/>
    </row>
    <row r="27" s="1" customFormat="1" ht="15" customHeight="1">
      <c r="B27" s="284"/>
      <c r="C27" s="283"/>
      <c r="D27" s="283" t="s">
        <v>399</v>
      </c>
      <c r="E27" s="283"/>
      <c r="F27" s="283"/>
      <c r="G27" s="283"/>
      <c r="H27" s="283"/>
      <c r="I27" s="283"/>
      <c r="J27" s="283"/>
      <c r="K27" s="281"/>
    </row>
    <row r="28" s="1" customFormat="1" ht="15" customHeight="1">
      <c r="B28" s="284"/>
      <c r="C28" s="285"/>
      <c r="D28" s="283" t="s">
        <v>400</v>
      </c>
      <c r="E28" s="283"/>
      <c r="F28" s="283"/>
      <c r="G28" s="283"/>
      <c r="H28" s="283"/>
      <c r="I28" s="283"/>
      <c r="J28" s="283"/>
      <c r="K28" s="281"/>
    </row>
    <row r="29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="1" customFormat="1" ht="15" customHeight="1">
      <c r="B30" s="284"/>
      <c r="C30" s="285"/>
      <c r="D30" s="283" t="s">
        <v>401</v>
      </c>
      <c r="E30" s="283"/>
      <c r="F30" s="283"/>
      <c r="G30" s="283"/>
      <c r="H30" s="283"/>
      <c r="I30" s="283"/>
      <c r="J30" s="283"/>
      <c r="K30" s="281"/>
    </row>
    <row r="31" s="1" customFormat="1" ht="15" customHeight="1">
      <c r="B31" s="284"/>
      <c r="C31" s="285"/>
      <c r="D31" s="283" t="s">
        <v>402</v>
      </c>
      <c r="E31" s="283"/>
      <c r="F31" s="283"/>
      <c r="G31" s="283"/>
      <c r="H31" s="283"/>
      <c r="I31" s="283"/>
      <c r="J31" s="283"/>
      <c r="K31" s="281"/>
    </row>
    <row r="32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="1" customFormat="1" ht="15" customHeight="1">
      <c r="B33" s="284"/>
      <c r="C33" s="285"/>
      <c r="D33" s="283" t="s">
        <v>403</v>
      </c>
      <c r="E33" s="283"/>
      <c r="F33" s="283"/>
      <c r="G33" s="283"/>
      <c r="H33" s="283"/>
      <c r="I33" s="283"/>
      <c r="J33" s="283"/>
      <c r="K33" s="281"/>
    </row>
    <row r="34" s="1" customFormat="1" ht="15" customHeight="1">
      <c r="B34" s="284"/>
      <c r="C34" s="285"/>
      <c r="D34" s="283" t="s">
        <v>404</v>
      </c>
      <c r="E34" s="283"/>
      <c r="F34" s="283"/>
      <c r="G34" s="283"/>
      <c r="H34" s="283"/>
      <c r="I34" s="283"/>
      <c r="J34" s="283"/>
      <c r="K34" s="281"/>
    </row>
    <row r="35" s="1" customFormat="1" ht="15" customHeight="1">
      <c r="B35" s="284"/>
      <c r="C35" s="285"/>
      <c r="D35" s="283" t="s">
        <v>405</v>
      </c>
      <c r="E35" s="283"/>
      <c r="F35" s="283"/>
      <c r="G35" s="283"/>
      <c r="H35" s="283"/>
      <c r="I35" s="283"/>
      <c r="J35" s="283"/>
      <c r="K35" s="281"/>
    </row>
    <row r="36" s="1" customFormat="1" ht="15" customHeight="1">
      <c r="B36" s="284"/>
      <c r="C36" s="285"/>
      <c r="D36" s="283"/>
      <c r="E36" s="286" t="s">
        <v>115</v>
      </c>
      <c r="F36" s="283"/>
      <c r="G36" s="283" t="s">
        <v>406</v>
      </c>
      <c r="H36" s="283"/>
      <c r="I36" s="283"/>
      <c r="J36" s="283"/>
      <c r="K36" s="281"/>
    </row>
    <row r="37" s="1" customFormat="1" ht="30.75" customHeight="1">
      <c r="B37" s="284"/>
      <c r="C37" s="285"/>
      <c r="D37" s="283"/>
      <c r="E37" s="286" t="s">
        <v>407</v>
      </c>
      <c r="F37" s="283"/>
      <c r="G37" s="283" t="s">
        <v>408</v>
      </c>
      <c r="H37" s="283"/>
      <c r="I37" s="283"/>
      <c r="J37" s="283"/>
      <c r="K37" s="281"/>
    </row>
    <row r="38" s="1" customFormat="1" ht="15" customHeight="1">
      <c r="B38" s="284"/>
      <c r="C38" s="285"/>
      <c r="D38" s="283"/>
      <c r="E38" s="286" t="s">
        <v>62</v>
      </c>
      <c r="F38" s="283"/>
      <c r="G38" s="283" t="s">
        <v>409</v>
      </c>
      <c r="H38" s="283"/>
      <c r="I38" s="283"/>
      <c r="J38" s="283"/>
      <c r="K38" s="281"/>
    </row>
    <row r="39" s="1" customFormat="1" ht="15" customHeight="1">
      <c r="B39" s="284"/>
      <c r="C39" s="285"/>
      <c r="D39" s="283"/>
      <c r="E39" s="286" t="s">
        <v>63</v>
      </c>
      <c r="F39" s="283"/>
      <c r="G39" s="283" t="s">
        <v>410</v>
      </c>
      <c r="H39" s="283"/>
      <c r="I39" s="283"/>
      <c r="J39" s="283"/>
      <c r="K39" s="281"/>
    </row>
    <row r="40" s="1" customFormat="1" ht="15" customHeight="1">
      <c r="B40" s="284"/>
      <c r="C40" s="285"/>
      <c r="D40" s="283"/>
      <c r="E40" s="286" t="s">
        <v>116</v>
      </c>
      <c r="F40" s="283"/>
      <c r="G40" s="283" t="s">
        <v>411</v>
      </c>
      <c r="H40" s="283"/>
      <c r="I40" s="283"/>
      <c r="J40" s="283"/>
      <c r="K40" s="281"/>
    </row>
    <row r="41" s="1" customFormat="1" ht="15" customHeight="1">
      <c r="B41" s="284"/>
      <c r="C41" s="285"/>
      <c r="D41" s="283"/>
      <c r="E41" s="286" t="s">
        <v>117</v>
      </c>
      <c r="F41" s="283"/>
      <c r="G41" s="283" t="s">
        <v>412</v>
      </c>
      <c r="H41" s="283"/>
      <c r="I41" s="283"/>
      <c r="J41" s="283"/>
      <c r="K41" s="281"/>
    </row>
    <row r="42" s="1" customFormat="1" ht="15" customHeight="1">
      <c r="B42" s="284"/>
      <c r="C42" s="285"/>
      <c r="D42" s="283"/>
      <c r="E42" s="286" t="s">
        <v>413</v>
      </c>
      <c r="F42" s="283"/>
      <c r="G42" s="283" t="s">
        <v>414</v>
      </c>
      <c r="H42" s="283"/>
      <c r="I42" s="283"/>
      <c r="J42" s="283"/>
      <c r="K42" s="281"/>
    </row>
    <row r="43" s="1" customFormat="1" ht="15" customHeight="1">
      <c r="B43" s="284"/>
      <c r="C43" s="285"/>
      <c r="D43" s="283"/>
      <c r="E43" s="286"/>
      <c r="F43" s="283"/>
      <c r="G43" s="283" t="s">
        <v>415</v>
      </c>
      <c r="H43" s="283"/>
      <c r="I43" s="283"/>
      <c r="J43" s="283"/>
      <c r="K43" s="281"/>
    </row>
    <row r="44" s="1" customFormat="1" ht="15" customHeight="1">
      <c r="B44" s="284"/>
      <c r="C44" s="285"/>
      <c r="D44" s="283"/>
      <c r="E44" s="286" t="s">
        <v>416</v>
      </c>
      <c r="F44" s="283"/>
      <c r="G44" s="283" t="s">
        <v>417</v>
      </c>
      <c r="H44" s="283"/>
      <c r="I44" s="283"/>
      <c r="J44" s="283"/>
      <c r="K44" s="281"/>
    </row>
    <row r="45" s="1" customFormat="1" ht="15" customHeight="1">
      <c r="B45" s="284"/>
      <c r="C45" s="285"/>
      <c r="D45" s="283"/>
      <c r="E45" s="286" t="s">
        <v>119</v>
      </c>
      <c r="F45" s="283"/>
      <c r="G45" s="283" t="s">
        <v>418</v>
      </c>
      <c r="H45" s="283"/>
      <c r="I45" s="283"/>
      <c r="J45" s="283"/>
      <c r="K45" s="281"/>
    </row>
    <row r="46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="1" customFormat="1" ht="15" customHeight="1">
      <c r="B47" s="284"/>
      <c r="C47" s="285"/>
      <c r="D47" s="283" t="s">
        <v>419</v>
      </c>
      <c r="E47" s="283"/>
      <c r="F47" s="283"/>
      <c r="G47" s="283"/>
      <c r="H47" s="283"/>
      <c r="I47" s="283"/>
      <c r="J47" s="283"/>
      <c r="K47" s="281"/>
    </row>
    <row r="48" s="1" customFormat="1" ht="15" customHeight="1">
      <c r="B48" s="284"/>
      <c r="C48" s="285"/>
      <c r="D48" s="285"/>
      <c r="E48" s="283" t="s">
        <v>420</v>
      </c>
      <c r="F48" s="283"/>
      <c r="G48" s="283"/>
      <c r="H48" s="283"/>
      <c r="I48" s="283"/>
      <c r="J48" s="283"/>
      <c r="K48" s="281"/>
    </row>
    <row r="49" s="1" customFormat="1" ht="15" customHeight="1">
      <c r="B49" s="284"/>
      <c r="C49" s="285"/>
      <c r="D49" s="285"/>
      <c r="E49" s="283" t="s">
        <v>421</v>
      </c>
      <c r="F49" s="283"/>
      <c r="G49" s="283"/>
      <c r="H49" s="283"/>
      <c r="I49" s="283"/>
      <c r="J49" s="283"/>
      <c r="K49" s="281"/>
    </row>
    <row r="50" s="1" customFormat="1" ht="15" customHeight="1">
      <c r="B50" s="284"/>
      <c r="C50" s="285"/>
      <c r="D50" s="285"/>
      <c r="E50" s="283" t="s">
        <v>422</v>
      </c>
      <c r="F50" s="283"/>
      <c r="G50" s="283"/>
      <c r="H50" s="283"/>
      <c r="I50" s="283"/>
      <c r="J50" s="283"/>
      <c r="K50" s="281"/>
    </row>
    <row r="51" s="1" customFormat="1" ht="15" customHeight="1">
      <c r="B51" s="284"/>
      <c r="C51" s="285"/>
      <c r="D51" s="283" t="s">
        <v>423</v>
      </c>
      <c r="E51" s="283"/>
      <c r="F51" s="283"/>
      <c r="G51" s="283"/>
      <c r="H51" s="283"/>
      <c r="I51" s="283"/>
      <c r="J51" s="283"/>
      <c r="K51" s="281"/>
    </row>
    <row r="52" s="1" customFormat="1" ht="25.5" customHeight="1">
      <c r="B52" s="279"/>
      <c r="C52" s="280" t="s">
        <v>424</v>
      </c>
      <c r="D52" s="280"/>
      <c r="E52" s="280"/>
      <c r="F52" s="280"/>
      <c r="G52" s="280"/>
      <c r="H52" s="280"/>
      <c r="I52" s="280"/>
      <c r="J52" s="280"/>
      <c r="K52" s="281"/>
    </row>
    <row r="53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="1" customFormat="1" ht="15" customHeight="1">
      <c r="B54" s="279"/>
      <c r="C54" s="283" t="s">
        <v>425</v>
      </c>
      <c r="D54" s="283"/>
      <c r="E54" s="283"/>
      <c r="F54" s="283"/>
      <c r="G54" s="283"/>
      <c r="H54" s="283"/>
      <c r="I54" s="283"/>
      <c r="J54" s="283"/>
      <c r="K54" s="281"/>
    </row>
    <row r="55" s="1" customFormat="1" ht="15" customHeight="1">
      <c r="B55" s="279"/>
      <c r="C55" s="283" t="s">
        <v>426</v>
      </c>
      <c r="D55" s="283"/>
      <c r="E55" s="283"/>
      <c r="F55" s="283"/>
      <c r="G55" s="283"/>
      <c r="H55" s="283"/>
      <c r="I55" s="283"/>
      <c r="J55" s="283"/>
      <c r="K55" s="281"/>
    </row>
    <row r="56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="1" customFormat="1" ht="15" customHeight="1">
      <c r="B57" s="279"/>
      <c r="C57" s="283" t="s">
        <v>427</v>
      </c>
      <c r="D57" s="283"/>
      <c r="E57" s="283"/>
      <c r="F57" s="283"/>
      <c r="G57" s="283"/>
      <c r="H57" s="283"/>
      <c r="I57" s="283"/>
      <c r="J57" s="283"/>
      <c r="K57" s="281"/>
    </row>
    <row r="58" s="1" customFormat="1" ht="15" customHeight="1">
      <c r="B58" s="279"/>
      <c r="C58" s="285"/>
      <c r="D58" s="283" t="s">
        <v>428</v>
      </c>
      <c r="E58" s="283"/>
      <c r="F58" s="283"/>
      <c r="G58" s="283"/>
      <c r="H58" s="283"/>
      <c r="I58" s="283"/>
      <c r="J58" s="283"/>
      <c r="K58" s="281"/>
    </row>
    <row r="59" s="1" customFormat="1" ht="15" customHeight="1">
      <c r="B59" s="279"/>
      <c r="C59" s="285"/>
      <c r="D59" s="283" t="s">
        <v>429</v>
      </c>
      <c r="E59" s="283"/>
      <c r="F59" s="283"/>
      <c r="G59" s="283"/>
      <c r="H59" s="283"/>
      <c r="I59" s="283"/>
      <c r="J59" s="283"/>
      <c r="K59" s="281"/>
    </row>
    <row r="60" s="1" customFormat="1" ht="15" customHeight="1">
      <c r="B60" s="279"/>
      <c r="C60" s="285"/>
      <c r="D60" s="283" t="s">
        <v>430</v>
      </c>
      <c r="E60" s="283"/>
      <c r="F60" s="283"/>
      <c r="G60" s="283"/>
      <c r="H60" s="283"/>
      <c r="I60" s="283"/>
      <c r="J60" s="283"/>
      <c r="K60" s="281"/>
    </row>
    <row r="61" s="1" customFormat="1" ht="15" customHeight="1">
      <c r="B61" s="279"/>
      <c r="C61" s="285"/>
      <c r="D61" s="283" t="s">
        <v>431</v>
      </c>
      <c r="E61" s="283"/>
      <c r="F61" s="283"/>
      <c r="G61" s="283"/>
      <c r="H61" s="283"/>
      <c r="I61" s="283"/>
      <c r="J61" s="283"/>
      <c r="K61" s="281"/>
    </row>
    <row r="62" s="1" customFormat="1" ht="15" customHeight="1">
      <c r="B62" s="279"/>
      <c r="C62" s="285"/>
      <c r="D62" s="288" t="s">
        <v>432</v>
      </c>
      <c r="E62" s="288"/>
      <c r="F62" s="288"/>
      <c r="G62" s="288"/>
      <c r="H62" s="288"/>
      <c r="I62" s="288"/>
      <c r="J62" s="288"/>
      <c r="K62" s="281"/>
    </row>
    <row r="63" s="1" customFormat="1" ht="15" customHeight="1">
      <c r="B63" s="279"/>
      <c r="C63" s="285"/>
      <c r="D63" s="283" t="s">
        <v>433</v>
      </c>
      <c r="E63" s="283"/>
      <c r="F63" s="283"/>
      <c r="G63" s="283"/>
      <c r="H63" s="283"/>
      <c r="I63" s="283"/>
      <c r="J63" s="283"/>
      <c r="K63" s="281"/>
    </row>
    <row r="64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="1" customFormat="1" ht="15" customHeight="1">
      <c r="B65" s="279"/>
      <c r="C65" s="285"/>
      <c r="D65" s="283" t="s">
        <v>434</v>
      </c>
      <c r="E65" s="283"/>
      <c r="F65" s="283"/>
      <c r="G65" s="283"/>
      <c r="H65" s="283"/>
      <c r="I65" s="283"/>
      <c r="J65" s="283"/>
      <c r="K65" s="281"/>
    </row>
    <row r="66" s="1" customFormat="1" ht="15" customHeight="1">
      <c r="B66" s="279"/>
      <c r="C66" s="285"/>
      <c r="D66" s="288" t="s">
        <v>435</v>
      </c>
      <c r="E66" s="288"/>
      <c r="F66" s="288"/>
      <c r="G66" s="288"/>
      <c r="H66" s="288"/>
      <c r="I66" s="288"/>
      <c r="J66" s="288"/>
      <c r="K66" s="281"/>
    </row>
    <row r="67" s="1" customFormat="1" ht="15" customHeight="1">
      <c r="B67" s="279"/>
      <c r="C67" s="285"/>
      <c r="D67" s="283" t="s">
        <v>436</v>
      </c>
      <c r="E67" s="283"/>
      <c r="F67" s="283"/>
      <c r="G67" s="283"/>
      <c r="H67" s="283"/>
      <c r="I67" s="283"/>
      <c r="J67" s="283"/>
      <c r="K67" s="281"/>
    </row>
    <row r="68" s="1" customFormat="1" ht="15" customHeight="1">
      <c r="B68" s="279"/>
      <c r="C68" s="285"/>
      <c r="D68" s="283" t="s">
        <v>437</v>
      </c>
      <c r="E68" s="283"/>
      <c r="F68" s="283"/>
      <c r="G68" s="283"/>
      <c r="H68" s="283"/>
      <c r="I68" s="283"/>
      <c r="J68" s="283"/>
      <c r="K68" s="281"/>
    </row>
    <row r="69" s="1" customFormat="1" ht="15" customHeight="1">
      <c r="B69" s="279"/>
      <c r="C69" s="285"/>
      <c r="D69" s="283" t="s">
        <v>438</v>
      </c>
      <c r="E69" s="283"/>
      <c r="F69" s="283"/>
      <c r="G69" s="283"/>
      <c r="H69" s="283"/>
      <c r="I69" s="283"/>
      <c r="J69" s="283"/>
      <c r="K69" s="281"/>
    </row>
    <row r="70" s="1" customFormat="1" ht="15" customHeight="1">
      <c r="B70" s="279"/>
      <c r="C70" s="285"/>
      <c r="D70" s="283" t="s">
        <v>439</v>
      </c>
      <c r="E70" s="283"/>
      <c r="F70" s="283"/>
      <c r="G70" s="283"/>
      <c r="H70" s="283"/>
      <c r="I70" s="283"/>
      <c r="J70" s="283"/>
      <c r="K70" s="281"/>
    </row>
    <row r="7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="1" customFormat="1" ht="45" customHeight="1">
      <c r="B75" s="298"/>
      <c r="C75" s="299" t="s">
        <v>440</v>
      </c>
      <c r="D75" s="299"/>
      <c r="E75" s="299"/>
      <c r="F75" s="299"/>
      <c r="G75" s="299"/>
      <c r="H75" s="299"/>
      <c r="I75" s="299"/>
      <c r="J75" s="299"/>
      <c r="K75" s="300"/>
    </row>
    <row r="76" s="1" customFormat="1" ht="17.25" customHeight="1">
      <c r="B76" s="298"/>
      <c r="C76" s="301" t="s">
        <v>441</v>
      </c>
      <c r="D76" s="301"/>
      <c r="E76" s="301"/>
      <c r="F76" s="301" t="s">
        <v>442</v>
      </c>
      <c r="G76" s="302"/>
      <c r="H76" s="301" t="s">
        <v>63</v>
      </c>
      <c r="I76" s="301" t="s">
        <v>66</v>
      </c>
      <c r="J76" s="301" t="s">
        <v>443</v>
      </c>
      <c r="K76" s="300"/>
    </row>
    <row r="77" s="1" customFormat="1" ht="17.25" customHeight="1">
      <c r="B77" s="298"/>
      <c r="C77" s="303" t="s">
        <v>444</v>
      </c>
      <c r="D77" s="303"/>
      <c r="E77" s="303"/>
      <c r="F77" s="304" t="s">
        <v>445</v>
      </c>
      <c r="G77" s="305"/>
      <c r="H77" s="303"/>
      <c r="I77" s="303"/>
      <c r="J77" s="303" t="s">
        <v>446</v>
      </c>
      <c r="K77" s="300"/>
    </row>
    <row r="78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="1" customFormat="1" ht="15" customHeight="1">
      <c r="B79" s="298"/>
      <c r="C79" s="286" t="s">
        <v>62</v>
      </c>
      <c r="D79" s="308"/>
      <c r="E79" s="308"/>
      <c r="F79" s="309" t="s">
        <v>447</v>
      </c>
      <c r="G79" s="310"/>
      <c r="H79" s="286" t="s">
        <v>448</v>
      </c>
      <c r="I79" s="286" t="s">
        <v>449</v>
      </c>
      <c r="J79" s="286">
        <v>20</v>
      </c>
      <c r="K79" s="300"/>
    </row>
    <row r="80" s="1" customFormat="1" ht="15" customHeight="1">
      <c r="B80" s="298"/>
      <c r="C80" s="286" t="s">
        <v>450</v>
      </c>
      <c r="D80" s="286"/>
      <c r="E80" s="286"/>
      <c r="F80" s="309" t="s">
        <v>447</v>
      </c>
      <c r="G80" s="310"/>
      <c r="H80" s="286" t="s">
        <v>451</v>
      </c>
      <c r="I80" s="286" t="s">
        <v>449</v>
      </c>
      <c r="J80" s="286">
        <v>120</v>
      </c>
      <c r="K80" s="300"/>
    </row>
    <row r="81" s="1" customFormat="1" ht="15" customHeight="1">
      <c r="B81" s="311"/>
      <c r="C81" s="286" t="s">
        <v>452</v>
      </c>
      <c r="D81" s="286"/>
      <c r="E81" s="286"/>
      <c r="F81" s="309" t="s">
        <v>453</v>
      </c>
      <c r="G81" s="310"/>
      <c r="H81" s="286" t="s">
        <v>454</v>
      </c>
      <c r="I81" s="286" t="s">
        <v>449</v>
      </c>
      <c r="J81" s="286">
        <v>50</v>
      </c>
      <c r="K81" s="300"/>
    </row>
    <row r="82" s="1" customFormat="1" ht="15" customHeight="1">
      <c r="B82" s="311"/>
      <c r="C82" s="286" t="s">
        <v>455</v>
      </c>
      <c r="D82" s="286"/>
      <c r="E82" s="286"/>
      <c r="F82" s="309" t="s">
        <v>447</v>
      </c>
      <c r="G82" s="310"/>
      <c r="H82" s="286" t="s">
        <v>456</v>
      </c>
      <c r="I82" s="286" t="s">
        <v>457</v>
      </c>
      <c r="J82" s="286"/>
      <c r="K82" s="300"/>
    </row>
    <row r="83" s="1" customFormat="1" ht="15" customHeight="1">
      <c r="B83" s="311"/>
      <c r="C83" s="312" t="s">
        <v>458</v>
      </c>
      <c r="D83" s="312"/>
      <c r="E83" s="312"/>
      <c r="F83" s="313" t="s">
        <v>453</v>
      </c>
      <c r="G83" s="312"/>
      <c r="H83" s="312" t="s">
        <v>459</v>
      </c>
      <c r="I83" s="312" t="s">
        <v>449</v>
      </c>
      <c r="J83" s="312">
        <v>15</v>
      </c>
      <c r="K83" s="300"/>
    </row>
    <row r="84" s="1" customFormat="1" ht="15" customHeight="1">
      <c r="B84" s="311"/>
      <c r="C84" s="312" t="s">
        <v>460</v>
      </c>
      <c r="D84" s="312"/>
      <c r="E84" s="312"/>
      <c r="F84" s="313" t="s">
        <v>453</v>
      </c>
      <c r="G84" s="312"/>
      <c r="H84" s="312" t="s">
        <v>461</v>
      </c>
      <c r="I84" s="312" t="s">
        <v>449</v>
      </c>
      <c r="J84" s="312">
        <v>15</v>
      </c>
      <c r="K84" s="300"/>
    </row>
    <row r="85" s="1" customFormat="1" ht="15" customHeight="1">
      <c r="B85" s="311"/>
      <c r="C85" s="312" t="s">
        <v>462</v>
      </c>
      <c r="D85" s="312"/>
      <c r="E85" s="312"/>
      <c r="F85" s="313" t="s">
        <v>453</v>
      </c>
      <c r="G85" s="312"/>
      <c r="H85" s="312" t="s">
        <v>463</v>
      </c>
      <c r="I85" s="312" t="s">
        <v>449</v>
      </c>
      <c r="J85" s="312">
        <v>20</v>
      </c>
      <c r="K85" s="300"/>
    </row>
    <row r="86" s="1" customFormat="1" ht="15" customHeight="1">
      <c r="B86" s="311"/>
      <c r="C86" s="312" t="s">
        <v>464</v>
      </c>
      <c r="D86" s="312"/>
      <c r="E86" s="312"/>
      <c r="F86" s="313" t="s">
        <v>453</v>
      </c>
      <c r="G86" s="312"/>
      <c r="H86" s="312" t="s">
        <v>465</v>
      </c>
      <c r="I86" s="312" t="s">
        <v>449</v>
      </c>
      <c r="J86" s="312">
        <v>20</v>
      </c>
      <c r="K86" s="300"/>
    </row>
    <row r="87" s="1" customFormat="1" ht="15" customHeight="1">
      <c r="B87" s="311"/>
      <c r="C87" s="286" t="s">
        <v>466</v>
      </c>
      <c r="D87" s="286"/>
      <c r="E87" s="286"/>
      <c r="F87" s="309" t="s">
        <v>453</v>
      </c>
      <c r="G87" s="310"/>
      <c r="H87" s="286" t="s">
        <v>467</v>
      </c>
      <c r="I87" s="286" t="s">
        <v>449</v>
      </c>
      <c r="J87" s="286">
        <v>50</v>
      </c>
      <c r="K87" s="300"/>
    </row>
    <row r="88" s="1" customFormat="1" ht="15" customHeight="1">
      <c r="B88" s="311"/>
      <c r="C88" s="286" t="s">
        <v>468</v>
      </c>
      <c r="D88" s="286"/>
      <c r="E88" s="286"/>
      <c r="F88" s="309" t="s">
        <v>453</v>
      </c>
      <c r="G88" s="310"/>
      <c r="H88" s="286" t="s">
        <v>469</v>
      </c>
      <c r="I88" s="286" t="s">
        <v>449</v>
      </c>
      <c r="J88" s="286">
        <v>20</v>
      </c>
      <c r="K88" s="300"/>
    </row>
    <row r="89" s="1" customFormat="1" ht="15" customHeight="1">
      <c r="B89" s="311"/>
      <c r="C89" s="286" t="s">
        <v>470</v>
      </c>
      <c r="D89" s="286"/>
      <c r="E89" s="286"/>
      <c r="F89" s="309" t="s">
        <v>453</v>
      </c>
      <c r="G89" s="310"/>
      <c r="H89" s="286" t="s">
        <v>471</v>
      </c>
      <c r="I89" s="286" t="s">
        <v>449</v>
      </c>
      <c r="J89" s="286">
        <v>20</v>
      </c>
      <c r="K89" s="300"/>
    </row>
    <row r="90" s="1" customFormat="1" ht="15" customHeight="1">
      <c r="B90" s="311"/>
      <c r="C90" s="286" t="s">
        <v>472</v>
      </c>
      <c r="D90" s="286"/>
      <c r="E90" s="286"/>
      <c r="F90" s="309" t="s">
        <v>453</v>
      </c>
      <c r="G90" s="310"/>
      <c r="H90" s="286" t="s">
        <v>473</v>
      </c>
      <c r="I90" s="286" t="s">
        <v>449</v>
      </c>
      <c r="J90" s="286">
        <v>50</v>
      </c>
      <c r="K90" s="300"/>
    </row>
    <row r="91" s="1" customFormat="1" ht="15" customHeight="1">
      <c r="B91" s="311"/>
      <c r="C91" s="286" t="s">
        <v>474</v>
      </c>
      <c r="D91" s="286"/>
      <c r="E91" s="286"/>
      <c r="F91" s="309" t="s">
        <v>453</v>
      </c>
      <c r="G91" s="310"/>
      <c r="H91" s="286" t="s">
        <v>474</v>
      </c>
      <c r="I91" s="286" t="s">
        <v>449</v>
      </c>
      <c r="J91" s="286">
        <v>50</v>
      </c>
      <c r="K91" s="300"/>
    </row>
    <row r="92" s="1" customFormat="1" ht="15" customHeight="1">
      <c r="B92" s="311"/>
      <c r="C92" s="286" t="s">
        <v>475</v>
      </c>
      <c r="D92" s="286"/>
      <c r="E92" s="286"/>
      <c r="F92" s="309" t="s">
        <v>453</v>
      </c>
      <c r="G92" s="310"/>
      <c r="H92" s="286" t="s">
        <v>476</v>
      </c>
      <c r="I92" s="286" t="s">
        <v>449</v>
      </c>
      <c r="J92" s="286">
        <v>255</v>
      </c>
      <c r="K92" s="300"/>
    </row>
    <row r="93" s="1" customFormat="1" ht="15" customHeight="1">
      <c r="B93" s="311"/>
      <c r="C93" s="286" t="s">
        <v>477</v>
      </c>
      <c r="D93" s="286"/>
      <c r="E93" s="286"/>
      <c r="F93" s="309" t="s">
        <v>447</v>
      </c>
      <c r="G93" s="310"/>
      <c r="H93" s="286" t="s">
        <v>478</v>
      </c>
      <c r="I93" s="286" t="s">
        <v>479</v>
      </c>
      <c r="J93" s="286"/>
      <c r="K93" s="300"/>
    </row>
    <row r="94" s="1" customFormat="1" ht="15" customHeight="1">
      <c r="B94" s="311"/>
      <c r="C94" s="286" t="s">
        <v>480</v>
      </c>
      <c r="D94" s="286"/>
      <c r="E94" s="286"/>
      <c r="F94" s="309" t="s">
        <v>447</v>
      </c>
      <c r="G94" s="310"/>
      <c r="H94" s="286" t="s">
        <v>481</v>
      </c>
      <c r="I94" s="286" t="s">
        <v>482</v>
      </c>
      <c r="J94" s="286"/>
      <c r="K94" s="300"/>
    </row>
    <row r="95" s="1" customFormat="1" ht="15" customHeight="1">
      <c r="B95" s="311"/>
      <c r="C95" s="286" t="s">
        <v>483</v>
      </c>
      <c r="D95" s="286"/>
      <c r="E95" s="286"/>
      <c r="F95" s="309" t="s">
        <v>447</v>
      </c>
      <c r="G95" s="310"/>
      <c r="H95" s="286" t="s">
        <v>483</v>
      </c>
      <c r="I95" s="286" t="s">
        <v>482</v>
      </c>
      <c r="J95" s="286"/>
      <c r="K95" s="300"/>
    </row>
    <row r="96" s="1" customFormat="1" ht="15" customHeight="1">
      <c r="B96" s="311"/>
      <c r="C96" s="286" t="s">
        <v>47</v>
      </c>
      <c r="D96" s="286"/>
      <c r="E96" s="286"/>
      <c r="F96" s="309" t="s">
        <v>447</v>
      </c>
      <c r="G96" s="310"/>
      <c r="H96" s="286" t="s">
        <v>484</v>
      </c>
      <c r="I96" s="286" t="s">
        <v>482</v>
      </c>
      <c r="J96" s="286"/>
      <c r="K96" s="300"/>
    </row>
    <row r="97" s="1" customFormat="1" ht="15" customHeight="1">
      <c r="B97" s="311"/>
      <c r="C97" s="286" t="s">
        <v>57</v>
      </c>
      <c r="D97" s="286"/>
      <c r="E97" s="286"/>
      <c r="F97" s="309" t="s">
        <v>447</v>
      </c>
      <c r="G97" s="310"/>
      <c r="H97" s="286" t="s">
        <v>485</v>
      </c>
      <c r="I97" s="286" t="s">
        <v>482</v>
      </c>
      <c r="J97" s="286"/>
      <c r="K97" s="300"/>
    </row>
    <row r="98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="1" customFormat="1" ht="45" customHeight="1">
      <c r="B102" s="298"/>
      <c r="C102" s="299" t="s">
        <v>486</v>
      </c>
      <c r="D102" s="299"/>
      <c r="E102" s="299"/>
      <c r="F102" s="299"/>
      <c r="G102" s="299"/>
      <c r="H102" s="299"/>
      <c r="I102" s="299"/>
      <c r="J102" s="299"/>
      <c r="K102" s="300"/>
    </row>
    <row r="103" s="1" customFormat="1" ht="17.25" customHeight="1">
      <c r="B103" s="298"/>
      <c r="C103" s="301" t="s">
        <v>441</v>
      </c>
      <c r="D103" s="301"/>
      <c r="E103" s="301"/>
      <c r="F103" s="301" t="s">
        <v>442</v>
      </c>
      <c r="G103" s="302"/>
      <c r="H103" s="301" t="s">
        <v>63</v>
      </c>
      <c r="I103" s="301" t="s">
        <v>66</v>
      </c>
      <c r="J103" s="301" t="s">
        <v>443</v>
      </c>
      <c r="K103" s="300"/>
    </row>
    <row r="104" s="1" customFormat="1" ht="17.25" customHeight="1">
      <c r="B104" s="298"/>
      <c r="C104" s="303" t="s">
        <v>444</v>
      </c>
      <c r="D104" s="303"/>
      <c r="E104" s="303"/>
      <c r="F104" s="304" t="s">
        <v>445</v>
      </c>
      <c r="G104" s="305"/>
      <c r="H104" s="303"/>
      <c r="I104" s="303"/>
      <c r="J104" s="303" t="s">
        <v>446</v>
      </c>
      <c r="K104" s="300"/>
    </row>
    <row r="105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="1" customFormat="1" ht="15" customHeight="1">
      <c r="B106" s="298"/>
      <c r="C106" s="286" t="s">
        <v>62</v>
      </c>
      <c r="D106" s="308"/>
      <c r="E106" s="308"/>
      <c r="F106" s="309" t="s">
        <v>447</v>
      </c>
      <c r="G106" s="286"/>
      <c r="H106" s="286" t="s">
        <v>487</v>
      </c>
      <c r="I106" s="286" t="s">
        <v>449</v>
      </c>
      <c r="J106" s="286">
        <v>20</v>
      </c>
      <c r="K106" s="300"/>
    </row>
    <row r="107" s="1" customFormat="1" ht="15" customHeight="1">
      <c r="B107" s="298"/>
      <c r="C107" s="286" t="s">
        <v>450</v>
      </c>
      <c r="D107" s="286"/>
      <c r="E107" s="286"/>
      <c r="F107" s="309" t="s">
        <v>447</v>
      </c>
      <c r="G107" s="286"/>
      <c r="H107" s="286" t="s">
        <v>487</v>
      </c>
      <c r="I107" s="286" t="s">
        <v>449</v>
      </c>
      <c r="J107" s="286">
        <v>120</v>
      </c>
      <c r="K107" s="300"/>
    </row>
    <row r="108" s="1" customFormat="1" ht="15" customHeight="1">
      <c r="B108" s="311"/>
      <c r="C108" s="286" t="s">
        <v>452</v>
      </c>
      <c r="D108" s="286"/>
      <c r="E108" s="286"/>
      <c r="F108" s="309" t="s">
        <v>453</v>
      </c>
      <c r="G108" s="286"/>
      <c r="H108" s="286" t="s">
        <v>487</v>
      </c>
      <c r="I108" s="286" t="s">
        <v>449</v>
      </c>
      <c r="J108" s="286">
        <v>50</v>
      </c>
      <c r="K108" s="300"/>
    </row>
    <row r="109" s="1" customFormat="1" ht="15" customHeight="1">
      <c r="B109" s="311"/>
      <c r="C109" s="286" t="s">
        <v>455</v>
      </c>
      <c r="D109" s="286"/>
      <c r="E109" s="286"/>
      <c r="F109" s="309" t="s">
        <v>447</v>
      </c>
      <c r="G109" s="286"/>
      <c r="H109" s="286" t="s">
        <v>487</v>
      </c>
      <c r="I109" s="286" t="s">
        <v>457</v>
      </c>
      <c r="J109" s="286"/>
      <c r="K109" s="300"/>
    </row>
    <row r="110" s="1" customFormat="1" ht="15" customHeight="1">
      <c r="B110" s="311"/>
      <c r="C110" s="286" t="s">
        <v>466</v>
      </c>
      <c r="D110" s="286"/>
      <c r="E110" s="286"/>
      <c r="F110" s="309" t="s">
        <v>453</v>
      </c>
      <c r="G110" s="286"/>
      <c r="H110" s="286" t="s">
        <v>487</v>
      </c>
      <c r="I110" s="286" t="s">
        <v>449</v>
      </c>
      <c r="J110" s="286">
        <v>50</v>
      </c>
      <c r="K110" s="300"/>
    </row>
    <row r="111" s="1" customFormat="1" ht="15" customHeight="1">
      <c r="B111" s="311"/>
      <c r="C111" s="286" t="s">
        <v>474</v>
      </c>
      <c r="D111" s="286"/>
      <c r="E111" s="286"/>
      <c r="F111" s="309" t="s">
        <v>453</v>
      </c>
      <c r="G111" s="286"/>
      <c r="H111" s="286" t="s">
        <v>487</v>
      </c>
      <c r="I111" s="286" t="s">
        <v>449</v>
      </c>
      <c r="J111" s="286">
        <v>50</v>
      </c>
      <c r="K111" s="300"/>
    </row>
    <row r="112" s="1" customFormat="1" ht="15" customHeight="1">
      <c r="B112" s="311"/>
      <c r="C112" s="286" t="s">
        <v>472</v>
      </c>
      <c r="D112" s="286"/>
      <c r="E112" s="286"/>
      <c r="F112" s="309" t="s">
        <v>453</v>
      </c>
      <c r="G112" s="286"/>
      <c r="H112" s="286" t="s">
        <v>487</v>
      </c>
      <c r="I112" s="286" t="s">
        <v>449</v>
      </c>
      <c r="J112" s="286">
        <v>50</v>
      </c>
      <c r="K112" s="300"/>
    </row>
    <row r="113" s="1" customFormat="1" ht="15" customHeight="1">
      <c r="B113" s="311"/>
      <c r="C113" s="286" t="s">
        <v>62</v>
      </c>
      <c r="D113" s="286"/>
      <c r="E113" s="286"/>
      <c r="F113" s="309" t="s">
        <v>447</v>
      </c>
      <c r="G113" s="286"/>
      <c r="H113" s="286" t="s">
        <v>488</v>
      </c>
      <c r="I113" s="286" t="s">
        <v>449</v>
      </c>
      <c r="J113" s="286">
        <v>20</v>
      </c>
      <c r="K113" s="300"/>
    </row>
    <row r="114" s="1" customFormat="1" ht="15" customHeight="1">
      <c r="B114" s="311"/>
      <c r="C114" s="286" t="s">
        <v>489</v>
      </c>
      <c r="D114" s="286"/>
      <c r="E114" s="286"/>
      <c r="F114" s="309" t="s">
        <v>447</v>
      </c>
      <c r="G114" s="286"/>
      <c r="H114" s="286" t="s">
        <v>490</v>
      </c>
      <c r="I114" s="286" t="s">
        <v>449</v>
      </c>
      <c r="J114" s="286">
        <v>120</v>
      </c>
      <c r="K114" s="300"/>
    </row>
    <row r="115" s="1" customFormat="1" ht="15" customHeight="1">
      <c r="B115" s="311"/>
      <c r="C115" s="286" t="s">
        <v>47</v>
      </c>
      <c r="D115" s="286"/>
      <c r="E115" s="286"/>
      <c r="F115" s="309" t="s">
        <v>447</v>
      </c>
      <c r="G115" s="286"/>
      <c r="H115" s="286" t="s">
        <v>491</v>
      </c>
      <c r="I115" s="286" t="s">
        <v>482</v>
      </c>
      <c r="J115" s="286"/>
      <c r="K115" s="300"/>
    </row>
    <row r="116" s="1" customFormat="1" ht="15" customHeight="1">
      <c r="B116" s="311"/>
      <c r="C116" s="286" t="s">
        <v>57</v>
      </c>
      <c r="D116" s="286"/>
      <c r="E116" s="286"/>
      <c r="F116" s="309" t="s">
        <v>447</v>
      </c>
      <c r="G116" s="286"/>
      <c r="H116" s="286" t="s">
        <v>492</v>
      </c>
      <c r="I116" s="286" t="s">
        <v>482</v>
      </c>
      <c r="J116" s="286"/>
      <c r="K116" s="300"/>
    </row>
    <row r="117" s="1" customFormat="1" ht="15" customHeight="1">
      <c r="B117" s="311"/>
      <c r="C117" s="286" t="s">
        <v>66</v>
      </c>
      <c r="D117" s="286"/>
      <c r="E117" s="286"/>
      <c r="F117" s="309" t="s">
        <v>447</v>
      </c>
      <c r="G117" s="286"/>
      <c r="H117" s="286" t="s">
        <v>493</v>
      </c>
      <c r="I117" s="286" t="s">
        <v>494</v>
      </c>
      <c r="J117" s="286"/>
      <c r="K117" s="300"/>
    </row>
    <row r="118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="1" customFormat="1" ht="45" customHeight="1">
      <c r="B122" s="327"/>
      <c r="C122" s="277" t="s">
        <v>495</v>
      </c>
      <c r="D122" s="277"/>
      <c r="E122" s="277"/>
      <c r="F122" s="277"/>
      <c r="G122" s="277"/>
      <c r="H122" s="277"/>
      <c r="I122" s="277"/>
      <c r="J122" s="277"/>
      <c r="K122" s="328"/>
    </row>
    <row r="123" s="1" customFormat="1" ht="17.25" customHeight="1">
      <c r="B123" s="329"/>
      <c r="C123" s="301" t="s">
        <v>441</v>
      </c>
      <c r="D123" s="301"/>
      <c r="E123" s="301"/>
      <c r="F123" s="301" t="s">
        <v>442</v>
      </c>
      <c r="G123" s="302"/>
      <c r="H123" s="301" t="s">
        <v>63</v>
      </c>
      <c r="I123" s="301" t="s">
        <v>66</v>
      </c>
      <c r="J123" s="301" t="s">
        <v>443</v>
      </c>
      <c r="K123" s="330"/>
    </row>
    <row r="124" s="1" customFormat="1" ht="17.25" customHeight="1">
      <c r="B124" s="329"/>
      <c r="C124" s="303" t="s">
        <v>444</v>
      </c>
      <c r="D124" s="303"/>
      <c r="E124" s="303"/>
      <c r="F124" s="304" t="s">
        <v>445</v>
      </c>
      <c r="G124" s="305"/>
      <c r="H124" s="303"/>
      <c r="I124" s="303"/>
      <c r="J124" s="303" t="s">
        <v>446</v>
      </c>
      <c r="K124" s="330"/>
    </row>
    <row r="125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="1" customFormat="1" ht="15" customHeight="1">
      <c r="B126" s="331"/>
      <c r="C126" s="286" t="s">
        <v>450</v>
      </c>
      <c r="D126" s="308"/>
      <c r="E126" s="308"/>
      <c r="F126" s="309" t="s">
        <v>447</v>
      </c>
      <c r="G126" s="286"/>
      <c r="H126" s="286" t="s">
        <v>487</v>
      </c>
      <c r="I126" s="286" t="s">
        <v>449</v>
      </c>
      <c r="J126" s="286">
        <v>120</v>
      </c>
      <c r="K126" s="334"/>
    </row>
    <row r="127" s="1" customFormat="1" ht="15" customHeight="1">
      <c r="B127" s="331"/>
      <c r="C127" s="286" t="s">
        <v>496</v>
      </c>
      <c r="D127" s="286"/>
      <c r="E127" s="286"/>
      <c r="F127" s="309" t="s">
        <v>447</v>
      </c>
      <c r="G127" s="286"/>
      <c r="H127" s="286" t="s">
        <v>497</v>
      </c>
      <c r="I127" s="286" t="s">
        <v>449</v>
      </c>
      <c r="J127" s="286" t="s">
        <v>498</v>
      </c>
      <c r="K127" s="334"/>
    </row>
    <row r="128" s="1" customFormat="1" ht="15" customHeight="1">
      <c r="B128" s="331"/>
      <c r="C128" s="286" t="s">
        <v>395</v>
      </c>
      <c r="D128" s="286"/>
      <c r="E128" s="286"/>
      <c r="F128" s="309" t="s">
        <v>447</v>
      </c>
      <c r="G128" s="286"/>
      <c r="H128" s="286" t="s">
        <v>499</v>
      </c>
      <c r="I128" s="286" t="s">
        <v>449</v>
      </c>
      <c r="J128" s="286" t="s">
        <v>498</v>
      </c>
      <c r="K128" s="334"/>
    </row>
    <row r="129" s="1" customFormat="1" ht="15" customHeight="1">
      <c r="B129" s="331"/>
      <c r="C129" s="286" t="s">
        <v>458</v>
      </c>
      <c r="D129" s="286"/>
      <c r="E129" s="286"/>
      <c r="F129" s="309" t="s">
        <v>453</v>
      </c>
      <c r="G129" s="286"/>
      <c r="H129" s="286" t="s">
        <v>459</v>
      </c>
      <c r="I129" s="286" t="s">
        <v>449</v>
      </c>
      <c r="J129" s="286">
        <v>15</v>
      </c>
      <c r="K129" s="334"/>
    </row>
    <row r="130" s="1" customFormat="1" ht="15" customHeight="1">
      <c r="B130" s="331"/>
      <c r="C130" s="312" t="s">
        <v>460</v>
      </c>
      <c r="D130" s="312"/>
      <c r="E130" s="312"/>
      <c r="F130" s="313" t="s">
        <v>453</v>
      </c>
      <c r="G130" s="312"/>
      <c r="H130" s="312" t="s">
        <v>461</v>
      </c>
      <c r="I130" s="312" t="s">
        <v>449</v>
      </c>
      <c r="J130" s="312">
        <v>15</v>
      </c>
      <c r="K130" s="334"/>
    </row>
    <row r="131" s="1" customFormat="1" ht="15" customHeight="1">
      <c r="B131" s="331"/>
      <c r="C131" s="312" t="s">
        <v>462</v>
      </c>
      <c r="D131" s="312"/>
      <c r="E131" s="312"/>
      <c r="F131" s="313" t="s">
        <v>453</v>
      </c>
      <c r="G131" s="312"/>
      <c r="H131" s="312" t="s">
        <v>463</v>
      </c>
      <c r="I131" s="312" t="s">
        <v>449</v>
      </c>
      <c r="J131" s="312">
        <v>20</v>
      </c>
      <c r="K131" s="334"/>
    </row>
    <row r="132" s="1" customFormat="1" ht="15" customHeight="1">
      <c r="B132" s="331"/>
      <c r="C132" s="312" t="s">
        <v>464</v>
      </c>
      <c r="D132" s="312"/>
      <c r="E132" s="312"/>
      <c r="F132" s="313" t="s">
        <v>453</v>
      </c>
      <c r="G132" s="312"/>
      <c r="H132" s="312" t="s">
        <v>465</v>
      </c>
      <c r="I132" s="312" t="s">
        <v>449</v>
      </c>
      <c r="J132" s="312">
        <v>20</v>
      </c>
      <c r="K132" s="334"/>
    </row>
    <row r="133" s="1" customFormat="1" ht="15" customHeight="1">
      <c r="B133" s="331"/>
      <c r="C133" s="286" t="s">
        <v>452</v>
      </c>
      <c r="D133" s="286"/>
      <c r="E133" s="286"/>
      <c r="F133" s="309" t="s">
        <v>453</v>
      </c>
      <c r="G133" s="286"/>
      <c r="H133" s="286" t="s">
        <v>487</v>
      </c>
      <c r="I133" s="286" t="s">
        <v>449</v>
      </c>
      <c r="J133" s="286">
        <v>50</v>
      </c>
      <c r="K133" s="334"/>
    </row>
    <row r="134" s="1" customFormat="1" ht="15" customHeight="1">
      <c r="B134" s="331"/>
      <c r="C134" s="286" t="s">
        <v>466</v>
      </c>
      <c r="D134" s="286"/>
      <c r="E134" s="286"/>
      <c r="F134" s="309" t="s">
        <v>453</v>
      </c>
      <c r="G134" s="286"/>
      <c r="H134" s="286" t="s">
        <v>487</v>
      </c>
      <c r="I134" s="286" t="s">
        <v>449</v>
      </c>
      <c r="J134" s="286">
        <v>50</v>
      </c>
      <c r="K134" s="334"/>
    </row>
    <row r="135" s="1" customFormat="1" ht="15" customHeight="1">
      <c r="B135" s="331"/>
      <c r="C135" s="286" t="s">
        <v>472</v>
      </c>
      <c r="D135" s="286"/>
      <c r="E135" s="286"/>
      <c r="F135" s="309" t="s">
        <v>453</v>
      </c>
      <c r="G135" s="286"/>
      <c r="H135" s="286" t="s">
        <v>487</v>
      </c>
      <c r="I135" s="286" t="s">
        <v>449</v>
      </c>
      <c r="J135" s="286">
        <v>50</v>
      </c>
      <c r="K135" s="334"/>
    </row>
    <row r="136" s="1" customFormat="1" ht="15" customHeight="1">
      <c r="B136" s="331"/>
      <c r="C136" s="286" t="s">
        <v>474</v>
      </c>
      <c r="D136" s="286"/>
      <c r="E136" s="286"/>
      <c r="F136" s="309" t="s">
        <v>453</v>
      </c>
      <c r="G136" s="286"/>
      <c r="H136" s="286" t="s">
        <v>487</v>
      </c>
      <c r="I136" s="286" t="s">
        <v>449</v>
      </c>
      <c r="J136" s="286">
        <v>50</v>
      </c>
      <c r="K136" s="334"/>
    </row>
    <row r="137" s="1" customFormat="1" ht="15" customHeight="1">
      <c r="B137" s="331"/>
      <c r="C137" s="286" t="s">
        <v>475</v>
      </c>
      <c r="D137" s="286"/>
      <c r="E137" s="286"/>
      <c r="F137" s="309" t="s">
        <v>453</v>
      </c>
      <c r="G137" s="286"/>
      <c r="H137" s="286" t="s">
        <v>500</v>
      </c>
      <c r="I137" s="286" t="s">
        <v>449</v>
      </c>
      <c r="J137" s="286">
        <v>255</v>
      </c>
      <c r="K137" s="334"/>
    </row>
    <row r="138" s="1" customFormat="1" ht="15" customHeight="1">
      <c r="B138" s="331"/>
      <c r="C138" s="286" t="s">
        <v>477</v>
      </c>
      <c r="D138" s="286"/>
      <c r="E138" s="286"/>
      <c r="F138" s="309" t="s">
        <v>447</v>
      </c>
      <c r="G138" s="286"/>
      <c r="H138" s="286" t="s">
        <v>501</v>
      </c>
      <c r="I138" s="286" t="s">
        <v>479</v>
      </c>
      <c r="J138" s="286"/>
      <c r="K138" s="334"/>
    </row>
    <row r="139" s="1" customFormat="1" ht="15" customHeight="1">
      <c r="B139" s="331"/>
      <c r="C139" s="286" t="s">
        <v>480</v>
      </c>
      <c r="D139" s="286"/>
      <c r="E139" s="286"/>
      <c r="F139" s="309" t="s">
        <v>447</v>
      </c>
      <c r="G139" s="286"/>
      <c r="H139" s="286" t="s">
        <v>502</v>
      </c>
      <c r="I139" s="286" t="s">
        <v>482</v>
      </c>
      <c r="J139" s="286"/>
      <c r="K139" s="334"/>
    </row>
    <row r="140" s="1" customFormat="1" ht="15" customHeight="1">
      <c r="B140" s="331"/>
      <c r="C140" s="286" t="s">
        <v>483</v>
      </c>
      <c r="D140" s="286"/>
      <c r="E140" s="286"/>
      <c r="F140" s="309" t="s">
        <v>447</v>
      </c>
      <c r="G140" s="286"/>
      <c r="H140" s="286" t="s">
        <v>483</v>
      </c>
      <c r="I140" s="286" t="s">
        <v>482</v>
      </c>
      <c r="J140" s="286"/>
      <c r="K140" s="334"/>
    </row>
    <row r="141" s="1" customFormat="1" ht="15" customHeight="1">
      <c r="B141" s="331"/>
      <c r="C141" s="286" t="s">
        <v>47</v>
      </c>
      <c r="D141" s="286"/>
      <c r="E141" s="286"/>
      <c r="F141" s="309" t="s">
        <v>447</v>
      </c>
      <c r="G141" s="286"/>
      <c r="H141" s="286" t="s">
        <v>503</v>
      </c>
      <c r="I141" s="286" t="s">
        <v>482</v>
      </c>
      <c r="J141" s="286"/>
      <c r="K141" s="334"/>
    </row>
    <row r="142" s="1" customFormat="1" ht="15" customHeight="1">
      <c r="B142" s="331"/>
      <c r="C142" s="286" t="s">
        <v>504</v>
      </c>
      <c r="D142" s="286"/>
      <c r="E142" s="286"/>
      <c r="F142" s="309" t="s">
        <v>447</v>
      </c>
      <c r="G142" s="286"/>
      <c r="H142" s="286" t="s">
        <v>505</v>
      </c>
      <c r="I142" s="286" t="s">
        <v>482</v>
      </c>
      <c r="J142" s="286"/>
      <c r="K142" s="334"/>
    </row>
    <row r="143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="1" customFormat="1" ht="45" customHeight="1">
      <c r="B147" s="298"/>
      <c r="C147" s="299" t="s">
        <v>506</v>
      </c>
      <c r="D147" s="299"/>
      <c r="E147" s="299"/>
      <c r="F147" s="299"/>
      <c r="G147" s="299"/>
      <c r="H147" s="299"/>
      <c r="I147" s="299"/>
      <c r="J147" s="299"/>
      <c r="K147" s="300"/>
    </row>
    <row r="148" s="1" customFormat="1" ht="17.25" customHeight="1">
      <c r="B148" s="298"/>
      <c r="C148" s="301" t="s">
        <v>441</v>
      </c>
      <c r="D148" s="301"/>
      <c r="E148" s="301"/>
      <c r="F148" s="301" t="s">
        <v>442</v>
      </c>
      <c r="G148" s="302"/>
      <c r="H148" s="301" t="s">
        <v>63</v>
      </c>
      <c r="I148" s="301" t="s">
        <v>66</v>
      </c>
      <c r="J148" s="301" t="s">
        <v>443</v>
      </c>
      <c r="K148" s="300"/>
    </row>
    <row r="149" s="1" customFormat="1" ht="17.25" customHeight="1">
      <c r="B149" s="298"/>
      <c r="C149" s="303" t="s">
        <v>444</v>
      </c>
      <c r="D149" s="303"/>
      <c r="E149" s="303"/>
      <c r="F149" s="304" t="s">
        <v>445</v>
      </c>
      <c r="G149" s="305"/>
      <c r="H149" s="303"/>
      <c r="I149" s="303"/>
      <c r="J149" s="303" t="s">
        <v>446</v>
      </c>
      <c r="K149" s="300"/>
    </row>
    <row r="150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="1" customFormat="1" ht="15" customHeight="1">
      <c r="B151" s="311"/>
      <c r="C151" s="338" t="s">
        <v>450</v>
      </c>
      <c r="D151" s="286"/>
      <c r="E151" s="286"/>
      <c r="F151" s="339" t="s">
        <v>447</v>
      </c>
      <c r="G151" s="286"/>
      <c r="H151" s="338" t="s">
        <v>487</v>
      </c>
      <c r="I151" s="338" t="s">
        <v>449</v>
      </c>
      <c r="J151" s="338">
        <v>120</v>
      </c>
      <c r="K151" s="334"/>
    </row>
    <row r="152" s="1" customFormat="1" ht="15" customHeight="1">
      <c r="B152" s="311"/>
      <c r="C152" s="338" t="s">
        <v>496</v>
      </c>
      <c r="D152" s="286"/>
      <c r="E152" s="286"/>
      <c r="F152" s="339" t="s">
        <v>447</v>
      </c>
      <c r="G152" s="286"/>
      <c r="H152" s="338" t="s">
        <v>507</v>
      </c>
      <c r="I152" s="338" t="s">
        <v>449</v>
      </c>
      <c r="J152" s="338" t="s">
        <v>498</v>
      </c>
      <c r="K152" s="334"/>
    </row>
    <row r="153" s="1" customFormat="1" ht="15" customHeight="1">
      <c r="B153" s="311"/>
      <c r="C153" s="338" t="s">
        <v>395</v>
      </c>
      <c r="D153" s="286"/>
      <c r="E153" s="286"/>
      <c r="F153" s="339" t="s">
        <v>447</v>
      </c>
      <c r="G153" s="286"/>
      <c r="H153" s="338" t="s">
        <v>508</v>
      </c>
      <c r="I153" s="338" t="s">
        <v>449</v>
      </c>
      <c r="J153" s="338" t="s">
        <v>498</v>
      </c>
      <c r="K153" s="334"/>
    </row>
    <row r="154" s="1" customFormat="1" ht="15" customHeight="1">
      <c r="B154" s="311"/>
      <c r="C154" s="338" t="s">
        <v>452</v>
      </c>
      <c r="D154" s="286"/>
      <c r="E154" s="286"/>
      <c r="F154" s="339" t="s">
        <v>453</v>
      </c>
      <c r="G154" s="286"/>
      <c r="H154" s="338" t="s">
        <v>487</v>
      </c>
      <c r="I154" s="338" t="s">
        <v>449</v>
      </c>
      <c r="J154" s="338">
        <v>50</v>
      </c>
      <c r="K154" s="334"/>
    </row>
    <row r="155" s="1" customFormat="1" ht="15" customHeight="1">
      <c r="B155" s="311"/>
      <c r="C155" s="338" t="s">
        <v>455</v>
      </c>
      <c r="D155" s="286"/>
      <c r="E155" s="286"/>
      <c r="F155" s="339" t="s">
        <v>447</v>
      </c>
      <c r="G155" s="286"/>
      <c r="H155" s="338" t="s">
        <v>487</v>
      </c>
      <c r="I155" s="338" t="s">
        <v>457</v>
      </c>
      <c r="J155" s="338"/>
      <c r="K155" s="334"/>
    </row>
    <row r="156" s="1" customFormat="1" ht="15" customHeight="1">
      <c r="B156" s="311"/>
      <c r="C156" s="338" t="s">
        <v>466</v>
      </c>
      <c r="D156" s="286"/>
      <c r="E156" s="286"/>
      <c r="F156" s="339" t="s">
        <v>453</v>
      </c>
      <c r="G156" s="286"/>
      <c r="H156" s="338" t="s">
        <v>487</v>
      </c>
      <c r="I156" s="338" t="s">
        <v>449</v>
      </c>
      <c r="J156" s="338">
        <v>50</v>
      </c>
      <c r="K156" s="334"/>
    </row>
    <row r="157" s="1" customFormat="1" ht="15" customHeight="1">
      <c r="B157" s="311"/>
      <c r="C157" s="338" t="s">
        <v>474</v>
      </c>
      <c r="D157" s="286"/>
      <c r="E157" s="286"/>
      <c r="F157" s="339" t="s">
        <v>453</v>
      </c>
      <c r="G157" s="286"/>
      <c r="H157" s="338" t="s">
        <v>487</v>
      </c>
      <c r="I157" s="338" t="s">
        <v>449</v>
      </c>
      <c r="J157" s="338">
        <v>50</v>
      </c>
      <c r="K157" s="334"/>
    </row>
    <row r="158" s="1" customFormat="1" ht="15" customHeight="1">
      <c r="B158" s="311"/>
      <c r="C158" s="338" t="s">
        <v>472</v>
      </c>
      <c r="D158" s="286"/>
      <c r="E158" s="286"/>
      <c r="F158" s="339" t="s">
        <v>453</v>
      </c>
      <c r="G158" s="286"/>
      <c r="H158" s="338" t="s">
        <v>487</v>
      </c>
      <c r="I158" s="338" t="s">
        <v>449</v>
      </c>
      <c r="J158" s="338">
        <v>50</v>
      </c>
      <c r="K158" s="334"/>
    </row>
    <row r="159" s="1" customFormat="1" ht="15" customHeight="1">
      <c r="B159" s="311"/>
      <c r="C159" s="338" t="s">
        <v>103</v>
      </c>
      <c r="D159" s="286"/>
      <c r="E159" s="286"/>
      <c r="F159" s="339" t="s">
        <v>447</v>
      </c>
      <c r="G159" s="286"/>
      <c r="H159" s="338" t="s">
        <v>509</v>
      </c>
      <c r="I159" s="338" t="s">
        <v>449</v>
      </c>
      <c r="J159" s="338" t="s">
        <v>510</v>
      </c>
      <c r="K159" s="334"/>
    </row>
    <row r="160" s="1" customFormat="1" ht="15" customHeight="1">
      <c r="B160" s="311"/>
      <c r="C160" s="338" t="s">
        <v>511</v>
      </c>
      <c r="D160" s="286"/>
      <c r="E160" s="286"/>
      <c r="F160" s="339" t="s">
        <v>447</v>
      </c>
      <c r="G160" s="286"/>
      <c r="H160" s="338" t="s">
        <v>512</v>
      </c>
      <c r="I160" s="338" t="s">
        <v>482</v>
      </c>
      <c r="J160" s="338"/>
      <c r="K160" s="334"/>
    </row>
    <row r="16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="1" customFormat="1" ht="45" customHeight="1">
      <c r="B165" s="276"/>
      <c r="C165" s="277" t="s">
        <v>513</v>
      </c>
      <c r="D165" s="277"/>
      <c r="E165" s="277"/>
      <c r="F165" s="277"/>
      <c r="G165" s="277"/>
      <c r="H165" s="277"/>
      <c r="I165" s="277"/>
      <c r="J165" s="277"/>
      <c r="K165" s="278"/>
    </row>
    <row r="166" s="1" customFormat="1" ht="17.25" customHeight="1">
      <c r="B166" s="276"/>
      <c r="C166" s="301" t="s">
        <v>441</v>
      </c>
      <c r="D166" s="301"/>
      <c r="E166" s="301"/>
      <c r="F166" s="301" t="s">
        <v>442</v>
      </c>
      <c r="G166" s="343"/>
      <c r="H166" s="344" t="s">
        <v>63</v>
      </c>
      <c r="I166" s="344" t="s">
        <v>66</v>
      </c>
      <c r="J166" s="301" t="s">
        <v>443</v>
      </c>
      <c r="K166" s="278"/>
    </row>
    <row r="167" s="1" customFormat="1" ht="17.25" customHeight="1">
      <c r="B167" s="279"/>
      <c r="C167" s="303" t="s">
        <v>444</v>
      </c>
      <c r="D167" s="303"/>
      <c r="E167" s="303"/>
      <c r="F167" s="304" t="s">
        <v>445</v>
      </c>
      <c r="G167" s="345"/>
      <c r="H167" s="346"/>
      <c r="I167" s="346"/>
      <c r="J167" s="303" t="s">
        <v>446</v>
      </c>
      <c r="K167" s="281"/>
    </row>
    <row r="168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="1" customFormat="1" ht="15" customHeight="1">
      <c r="B169" s="311"/>
      <c r="C169" s="286" t="s">
        <v>450</v>
      </c>
      <c r="D169" s="286"/>
      <c r="E169" s="286"/>
      <c r="F169" s="309" t="s">
        <v>447</v>
      </c>
      <c r="G169" s="286"/>
      <c r="H169" s="286" t="s">
        <v>487</v>
      </c>
      <c r="I169" s="286" t="s">
        <v>449</v>
      </c>
      <c r="J169" s="286">
        <v>120</v>
      </c>
      <c r="K169" s="334"/>
    </row>
    <row r="170" s="1" customFormat="1" ht="15" customHeight="1">
      <c r="B170" s="311"/>
      <c r="C170" s="286" t="s">
        <v>496</v>
      </c>
      <c r="D170" s="286"/>
      <c r="E170" s="286"/>
      <c r="F170" s="309" t="s">
        <v>447</v>
      </c>
      <c r="G170" s="286"/>
      <c r="H170" s="286" t="s">
        <v>497</v>
      </c>
      <c r="I170" s="286" t="s">
        <v>449</v>
      </c>
      <c r="J170" s="286" t="s">
        <v>498</v>
      </c>
      <c r="K170" s="334"/>
    </row>
    <row r="171" s="1" customFormat="1" ht="15" customHeight="1">
      <c r="B171" s="311"/>
      <c r="C171" s="286" t="s">
        <v>395</v>
      </c>
      <c r="D171" s="286"/>
      <c r="E171" s="286"/>
      <c r="F171" s="309" t="s">
        <v>447</v>
      </c>
      <c r="G171" s="286"/>
      <c r="H171" s="286" t="s">
        <v>514</v>
      </c>
      <c r="I171" s="286" t="s">
        <v>449</v>
      </c>
      <c r="J171" s="286" t="s">
        <v>498</v>
      </c>
      <c r="K171" s="334"/>
    </row>
    <row r="172" s="1" customFormat="1" ht="15" customHeight="1">
      <c r="B172" s="311"/>
      <c r="C172" s="286" t="s">
        <v>452</v>
      </c>
      <c r="D172" s="286"/>
      <c r="E172" s="286"/>
      <c r="F172" s="309" t="s">
        <v>453</v>
      </c>
      <c r="G172" s="286"/>
      <c r="H172" s="286" t="s">
        <v>514</v>
      </c>
      <c r="I172" s="286" t="s">
        <v>449</v>
      </c>
      <c r="J172" s="286">
        <v>50</v>
      </c>
      <c r="K172" s="334"/>
    </row>
    <row r="173" s="1" customFormat="1" ht="15" customHeight="1">
      <c r="B173" s="311"/>
      <c r="C173" s="286" t="s">
        <v>455</v>
      </c>
      <c r="D173" s="286"/>
      <c r="E173" s="286"/>
      <c r="F173" s="309" t="s">
        <v>447</v>
      </c>
      <c r="G173" s="286"/>
      <c r="H173" s="286" t="s">
        <v>514</v>
      </c>
      <c r="I173" s="286" t="s">
        <v>457</v>
      </c>
      <c r="J173" s="286"/>
      <c r="K173" s="334"/>
    </row>
    <row r="174" s="1" customFormat="1" ht="15" customHeight="1">
      <c r="B174" s="311"/>
      <c r="C174" s="286" t="s">
        <v>466</v>
      </c>
      <c r="D174" s="286"/>
      <c r="E174" s="286"/>
      <c r="F174" s="309" t="s">
        <v>453</v>
      </c>
      <c r="G174" s="286"/>
      <c r="H174" s="286" t="s">
        <v>514</v>
      </c>
      <c r="I174" s="286" t="s">
        <v>449</v>
      </c>
      <c r="J174" s="286">
        <v>50</v>
      </c>
      <c r="K174" s="334"/>
    </row>
    <row r="175" s="1" customFormat="1" ht="15" customHeight="1">
      <c r="B175" s="311"/>
      <c r="C175" s="286" t="s">
        <v>474</v>
      </c>
      <c r="D175" s="286"/>
      <c r="E175" s="286"/>
      <c r="F175" s="309" t="s">
        <v>453</v>
      </c>
      <c r="G175" s="286"/>
      <c r="H175" s="286" t="s">
        <v>514</v>
      </c>
      <c r="I175" s="286" t="s">
        <v>449</v>
      </c>
      <c r="J175" s="286">
        <v>50</v>
      </c>
      <c r="K175" s="334"/>
    </row>
    <row r="176" s="1" customFormat="1" ht="15" customHeight="1">
      <c r="B176" s="311"/>
      <c r="C176" s="286" t="s">
        <v>472</v>
      </c>
      <c r="D176" s="286"/>
      <c r="E176" s="286"/>
      <c r="F176" s="309" t="s">
        <v>453</v>
      </c>
      <c r="G176" s="286"/>
      <c r="H176" s="286" t="s">
        <v>514</v>
      </c>
      <c r="I176" s="286" t="s">
        <v>449</v>
      </c>
      <c r="J176" s="286">
        <v>50</v>
      </c>
      <c r="K176" s="334"/>
    </row>
    <row r="177" s="1" customFormat="1" ht="15" customHeight="1">
      <c r="B177" s="311"/>
      <c r="C177" s="286" t="s">
        <v>115</v>
      </c>
      <c r="D177" s="286"/>
      <c r="E177" s="286"/>
      <c r="F177" s="309" t="s">
        <v>447</v>
      </c>
      <c r="G177" s="286"/>
      <c r="H177" s="286" t="s">
        <v>515</v>
      </c>
      <c r="I177" s="286" t="s">
        <v>516</v>
      </c>
      <c r="J177" s="286"/>
      <c r="K177" s="334"/>
    </row>
    <row r="178" s="1" customFormat="1" ht="15" customHeight="1">
      <c r="B178" s="311"/>
      <c r="C178" s="286" t="s">
        <v>66</v>
      </c>
      <c r="D178" s="286"/>
      <c r="E178" s="286"/>
      <c r="F178" s="309" t="s">
        <v>447</v>
      </c>
      <c r="G178" s="286"/>
      <c r="H178" s="286" t="s">
        <v>517</v>
      </c>
      <c r="I178" s="286" t="s">
        <v>518</v>
      </c>
      <c r="J178" s="286">
        <v>1</v>
      </c>
      <c r="K178" s="334"/>
    </row>
    <row r="179" s="1" customFormat="1" ht="15" customHeight="1">
      <c r="B179" s="311"/>
      <c r="C179" s="286" t="s">
        <v>62</v>
      </c>
      <c r="D179" s="286"/>
      <c r="E179" s="286"/>
      <c r="F179" s="309" t="s">
        <v>447</v>
      </c>
      <c r="G179" s="286"/>
      <c r="H179" s="286" t="s">
        <v>519</v>
      </c>
      <c r="I179" s="286" t="s">
        <v>449</v>
      </c>
      <c r="J179" s="286">
        <v>20</v>
      </c>
      <c r="K179" s="334"/>
    </row>
    <row r="180" s="1" customFormat="1" ht="15" customHeight="1">
      <c r="B180" s="311"/>
      <c r="C180" s="286" t="s">
        <v>63</v>
      </c>
      <c r="D180" s="286"/>
      <c r="E180" s="286"/>
      <c r="F180" s="309" t="s">
        <v>447</v>
      </c>
      <c r="G180" s="286"/>
      <c r="H180" s="286" t="s">
        <v>520</v>
      </c>
      <c r="I180" s="286" t="s">
        <v>449</v>
      </c>
      <c r="J180" s="286">
        <v>255</v>
      </c>
      <c r="K180" s="334"/>
    </row>
    <row r="181" s="1" customFormat="1" ht="15" customHeight="1">
      <c r="B181" s="311"/>
      <c r="C181" s="286" t="s">
        <v>116</v>
      </c>
      <c r="D181" s="286"/>
      <c r="E181" s="286"/>
      <c r="F181" s="309" t="s">
        <v>447</v>
      </c>
      <c r="G181" s="286"/>
      <c r="H181" s="286" t="s">
        <v>411</v>
      </c>
      <c r="I181" s="286" t="s">
        <v>449</v>
      </c>
      <c r="J181" s="286">
        <v>10</v>
      </c>
      <c r="K181" s="334"/>
    </row>
    <row r="182" s="1" customFormat="1" ht="15" customHeight="1">
      <c r="B182" s="311"/>
      <c r="C182" s="286" t="s">
        <v>117</v>
      </c>
      <c r="D182" s="286"/>
      <c r="E182" s="286"/>
      <c r="F182" s="309" t="s">
        <v>447</v>
      </c>
      <c r="G182" s="286"/>
      <c r="H182" s="286" t="s">
        <v>521</v>
      </c>
      <c r="I182" s="286" t="s">
        <v>482</v>
      </c>
      <c r="J182" s="286"/>
      <c r="K182" s="334"/>
    </row>
    <row r="183" s="1" customFormat="1" ht="15" customHeight="1">
      <c r="B183" s="311"/>
      <c r="C183" s="286" t="s">
        <v>522</v>
      </c>
      <c r="D183" s="286"/>
      <c r="E183" s="286"/>
      <c r="F183" s="309" t="s">
        <v>447</v>
      </c>
      <c r="G183" s="286"/>
      <c r="H183" s="286" t="s">
        <v>523</v>
      </c>
      <c r="I183" s="286" t="s">
        <v>482</v>
      </c>
      <c r="J183" s="286"/>
      <c r="K183" s="334"/>
    </row>
    <row r="184" s="1" customFormat="1" ht="15" customHeight="1">
      <c r="B184" s="311"/>
      <c r="C184" s="286" t="s">
        <v>511</v>
      </c>
      <c r="D184" s="286"/>
      <c r="E184" s="286"/>
      <c r="F184" s="309" t="s">
        <v>447</v>
      </c>
      <c r="G184" s="286"/>
      <c r="H184" s="286" t="s">
        <v>524</v>
      </c>
      <c r="I184" s="286" t="s">
        <v>482</v>
      </c>
      <c r="J184" s="286"/>
      <c r="K184" s="334"/>
    </row>
    <row r="185" s="1" customFormat="1" ht="15" customHeight="1">
      <c r="B185" s="311"/>
      <c r="C185" s="286" t="s">
        <v>119</v>
      </c>
      <c r="D185" s="286"/>
      <c r="E185" s="286"/>
      <c r="F185" s="309" t="s">
        <v>453</v>
      </c>
      <c r="G185" s="286"/>
      <c r="H185" s="286" t="s">
        <v>525</v>
      </c>
      <c r="I185" s="286" t="s">
        <v>449</v>
      </c>
      <c r="J185" s="286">
        <v>50</v>
      </c>
      <c r="K185" s="334"/>
    </row>
    <row r="186" s="1" customFormat="1" ht="15" customHeight="1">
      <c r="B186" s="311"/>
      <c r="C186" s="286" t="s">
        <v>526</v>
      </c>
      <c r="D186" s="286"/>
      <c r="E186" s="286"/>
      <c r="F186" s="309" t="s">
        <v>453</v>
      </c>
      <c r="G186" s="286"/>
      <c r="H186" s="286" t="s">
        <v>527</v>
      </c>
      <c r="I186" s="286" t="s">
        <v>528</v>
      </c>
      <c r="J186" s="286"/>
      <c r="K186" s="334"/>
    </row>
    <row r="187" s="1" customFormat="1" ht="15" customHeight="1">
      <c r="B187" s="311"/>
      <c r="C187" s="286" t="s">
        <v>529</v>
      </c>
      <c r="D187" s="286"/>
      <c r="E187" s="286"/>
      <c r="F187" s="309" t="s">
        <v>453</v>
      </c>
      <c r="G187" s="286"/>
      <c r="H187" s="286" t="s">
        <v>530</v>
      </c>
      <c r="I187" s="286" t="s">
        <v>528</v>
      </c>
      <c r="J187" s="286"/>
      <c r="K187" s="334"/>
    </row>
    <row r="188" s="1" customFormat="1" ht="15" customHeight="1">
      <c r="B188" s="311"/>
      <c r="C188" s="286" t="s">
        <v>531</v>
      </c>
      <c r="D188" s="286"/>
      <c r="E188" s="286"/>
      <c r="F188" s="309" t="s">
        <v>453</v>
      </c>
      <c r="G188" s="286"/>
      <c r="H188" s="286" t="s">
        <v>532</v>
      </c>
      <c r="I188" s="286" t="s">
        <v>528</v>
      </c>
      <c r="J188" s="286"/>
      <c r="K188" s="334"/>
    </row>
    <row r="189" s="1" customFormat="1" ht="15" customHeight="1">
      <c r="B189" s="311"/>
      <c r="C189" s="347" t="s">
        <v>533</v>
      </c>
      <c r="D189" s="286"/>
      <c r="E189" s="286"/>
      <c r="F189" s="309" t="s">
        <v>453</v>
      </c>
      <c r="G189" s="286"/>
      <c r="H189" s="286" t="s">
        <v>534</v>
      </c>
      <c r="I189" s="286" t="s">
        <v>535</v>
      </c>
      <c r="J189" s="348" t="s">
        <v>536</v>
      </c>
      <c r="K189" s="334"/>
    </row>
    <row r="190" s="1" customFormat="1" ht="15" customHeight="1">
      <c r="B190" s="311"/>
      <c r="C190" s="347" t="s">
        <v>51</v>
      </c>
      <c r="D190" s="286"/>
      <c r="E190" s="286"/>
      <c r="F190" s="309" t="s">
        <v>447</v>
      </c>
      <c r="G190" s="286"/>
      <c r="H190" s="283" t="s">
        <v>537</v>
      </c>
      <c r="I190" s="286" t="s">
        <v>538</v>
      </c>
      <c r="J190" s="286"/>
      <c r="K190" s="334"/>
    </row>
    <row r="191" s="1" customFormat="1" ht="15" customHeight="1">
      <c r="B191" s="311"/>
      <c r="C191" s="347" t="s">
        <v>539</v>
      </c>
      <c r="D191" s="286"/>
      <c r="E191" s="286"/>
      <c r="F191" s="309" t="s">
        <v>447</v>
      </c>
      <c r="G191" s="286"/>
      <c r="H191" s="286" t="s">
        <v>540</v>
      </c>
      <c r="I191" s="286" t="s">
        <v>482</v>
      </c>
      <c r="J191" s="286"/>
      <c r="K191" s="334"/>
    </row>
    <row r="192" s="1" customFormat="1" ht="15" customHeight="1">
      <c r="B192" s="311"/>
      <c r="C192" s="347" t="s">
        <v>541</v>
      </c>
      <c r="D192" s="286"/>
      <c r="E192" s="286"/>
      <c r="F192" s="309" t="s">
        <v>447</v>
      </c>
      <c r="G192" s="286"/>
      <c r="H192" s="286" t="s">
        <v>542</v>
      </c>
      <c r="I192" s="286" t="s">
        <v>482</v>
      </c>
      <c r="J192" s="286"/>
      <c r="K192" s="334"/>
    </row>
    <row r="193" s="1" customFormat="1" ht="15" customHeight="1">
      <c r="B193" s="311"/>
      <c r="C193" s="347" t="s">
        <v>543</v>
      </c>
      <c r="D193" s="286"/>
      <c r="E193" s="286"/>
      <c r="F193" s="309" t="s">
        <v>453</v>
      </c>
      <c r="G193" s="286"/>
      <c r="H193" s="286" t="s">
        <v>544</v>
      </c>
      <c r="I193" s="286" t="s">
        <v>482</v>
      </c>
      <c r="J193" s="286"/>
      <c r="K193" s="334"/>
    </row>
    <row r="194" s="1" customFormat="1" ht="15" customHeight="1">
      <c r="B194" s="340"/>
      <c r="C194" s="349"/>
      <c r="D194" s="320"/>
      <c r="E194" s="320"/>
      <c r="F194" s="320"/>
      <c r="G194" s="320"/>
      <c r="H194" s="320"/>
      <c r="I194" s="320"/>
      <c r="J194" s="320"/>
      <c r="K194" s="341"/>
    </row>
    <row r="195" s="1" customFormat="1" ht="18.75" customHeight="1">
      <c r="B195" s="322"/>
      <c r="C195" s="332"/>
      <c r="D195" s="332"/>
      <c r="E195" s="332"/>
      <c r="F195" s="342"/>
      <c r="G195" s="332"/>
      <c r="H195" s="332"/>
      <c r="I195" s="332"/>
      <c r="J195" s="332"/>
      <c r="K195" s="322"/>
    </row>
    <row r="196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="1" customFormat="1" ht="18.75" customHeight="1"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</row>
    <row r="198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="1" customFormat="1" ht="21">
      <c r="B199" s="276"/>
      <c r="C199" s="277" t="s">
        <v>545</v>
      </c>
      <c r="D199" s="277"/>
      <c r="E199" s="277"/>
      <c r="F199" s="277"/>
      <c r="G199" s="277"/>
      <c r="H199" s="277"/>
      <c r="I199" s="277"/>
      <c r="J199" s="277"/>
      <c r="K199" s="278"/>
    </row>
    <row r="200" s="1" customFormat="1" ht="25.5" customHeight="1">
      <c r="B200" s="276"/>
      <c r="C200" s="350" t="s">
        <v>546</v>
      </c>
      <c r="D200" s="350"/>
      <c r="E200" s="350"/>
      <c r="F200" s="350" t="s">
        <v>547</v>
      </c>
      <c r="G200" s="351"/>
      <c r="H200" s="350" t="s">
        <v>548</v>
      </c>
      <c r="I200" s="350"/>
      <c r="J200" s="350"/>
      <c r="K200" s="278"/>
    </row>
    <row r="201" s="1" customFormat="1" ht="5.25" customHeight="1">
      <c r="B201" s="311"/>
      <c r="C201" s="306"/>
      <c r="D201" s="306"/>
      <c r="E201" s="306"/>
      <c r="F201" s="306"/>
      <c r="G201" s="332"/>
      <c r="H201" s="306"/>
      <c r="I201" s="306"/>
      <c r="J201" s="306"/>
      <c r="K201" s="334"/>
    </row>
    <row r="202" s="1" customFormat="1" ht="15" customHeight="1">
      <c r="B202" s="311"/>
      <c r="C202" s="286" t="s">
        <v>538</v>
      </c>
      <c r="D202" s="286"/>
      <c r="E202" s="286"/>
      <c r="F202" s="309" t="s">
        <v>52</v>
      </c>
      <c r="G202" s="286"/>
      <c r="H202" s="286" t="s">
        <v>549</v>
      </c>
      <c r="I202" s="286"/>
      <c r="J202" s="286"/>
      <c r="K202" s="334"/>
    </row>
    <row r="203" s="1" customFormat="1" ht="15" customHeight="1">
      <c r="B203" s="311"/>
      <c r="C203" s="286"/>
      <c r="D203" s="286"/>
      <c r="E203" s="286"/>
      <c r="F203" s="309" t="s">
        <v>53</v>
      </c>
      <c r="G203" s="286"/>
      <c r="H203" s="286" t="s">
        <v>550</v>
      </c>
      <c r="I203" s="286"/>
      <c r="J203" s="286"/>
      <c r="K203" s="334"/>
    </row>
    <row r="204" s="1" customFormat="1" ht="15" customHeight="1">
      <c r="B204" s="311"/>
      <c r="C204" s="286"/>
      <c r="D204" s="286"/>
      <c r="E204" s="286"/>
      <c r="F204" s="309" t="s">
        <v>56</v>
      </c>
      <c r="G204" s="286"/>
      <c r="H204" s="286" t="s">
        <v>551</v>
      </c>
      <c r="I204" s="286"/>
      <c r="J204" s="286"/>
      <c r="K204" s="334"/>
    </row>
    <row r="205" s="1" customFormat="1" ht="15" customHeight="1">
      <c r="B205" s="311"/>
      <c r="C205" s="286"/>
      <c r="D205" s="286"/>
      <c r="E205" s="286"/>
      <c r="F205" s="309" t="s">
        <v>54</v>
      </c>
      <c r="G205" s="286"/>
      <c r="H205" s="286" t="s">
        <v>552</v>
      </c>
      <c r="I205" s="286"/>
      <c r="J205" s="286"/>
      <c r="K205" s="334"/>
    </row>
    <row r="206" s="1" customFormat="1" ht="15" customHeight="1">
      <c r="B206" s="311"/>
      <c r="C206" s="286"/>
      <c r="D206" s="286"/>
      <c r="E206" s="286"/>
      <c r="F206" s="309" t="s">
        <v>55</v>
      </c>
      <c r="G206" s="286"/>
      <c r="H206" s="286" t="s">
        <v>553</v>
      </c>
      <c r="I206" s="286"/>
      <c r="J206" s="286"/>
      <c r="K206" s="334"/>
    </row>
    <row r="207" s="1" customFormat="1" ht="15" customHeight="1">
      <c r="B207" s="311"/>
      <c r="C207" s="286"/>
      <c r="D207" s="286"/>
      <c r="E207" s="286"/>
      <c r="F207" s="309"/>
      <c r="G207" s="286"/>
      <c r="H207" s="286"/>
      <c r="I207" s="286"/>
      <c r="J207" s="286"/>
      <c r="K207" s="334"/>
    </row>
    <row r="208" s="1" customFormat="1" ht="15" customHeight="1">
      <c r="B208" s="311"/>
      <c r="C208" s="286" t="s">
        <v>494</v>
      </c>
      <c r="D208" s="286"/>
      <c r="E208" s="286"/>
      <c r="F208" s="309" t="s">
        <v>88</v>
      </c>
      <c r="G208" s="286"/>
      <c r="H208" s="286" t="s">
        <v>554</v>
      </c>
      <c r="I208" s="286"/>
      <c r="J208" s="286"/>
      <c r="K208" s="334"/>
    </row>
    <row r="209" s="1" customFormat="1" ht="15" customHeight="1">
      <c r="B209" s="311"/>
      <c r="C209" s="286"/>
      <c r="D209" s="286"/>
      <c r="E209" s="286"/>
      <c r="F209" s="309" t="s">
        <v>391</v>
      </c>
      <c r="G209" s="286"/>
      <c r="H209" s="286" t="s">
        <v>392</v>
      </c>
      <c r="I209" s="286"/>
      <c r="J209" s="286"/>
      <c r="K209" s="334"/>
    </row>
    <row r="210" s="1" customFormat="1" ht="15" customHeight="1">
      <c r="B210" s="311"/>
      <c r="C210" s="286"/>
      <c r="D210" s="286"/>
      <c r="E210" s="286"/>
      <c r="F210" s="309" t="s">
        <v>389</v>
      </c>
      <c r="G210" s="286"/>
      <c r="H210" s="286" t="s">
        <v>555</v>
      </c>
      <c r="I210" s="286"/>
      <c r="J210" s="286"/>
      <c r="K210" s="334"/>
    </row>
    <row r="211" s="1" customFormat="1" ht="15" customHeight="1">
      <c r="B211" s="352"/>
      <c r="C211" s="286"/>
      <c r="D211" s="286"/>
      <c r="E211" s="286"/>
      <c r="F211" s="309" t="s">
        <v>94</v>
      </c>
      <c r="G211" s="347"/>
      <c r="H211" s="338" t="s">
        <v>362</v>
      </c>
      <c r="I211" s="338"/>
      <c r="J211" s="338"/>
      <c r="K211" s="353"/>
    </row>
    <row r="212" s="1" customFormat="1" ht="15" customHeight="1">
      <c r="B212" s="352"/>
      <c r="C212" s="286"/>
      <c r="D212" s="286"/>
      <c r="E212" s="286"/>
      <c r="F212" s="309" t="s">
        <v>393</v>
      </c>
      <c r="G212" s="347"/>
      <c r="H212" s="338" t="s">
        <v>556</v>
      </c>
      <c r="I212" s="338"/>
      <c r="J212" s="338"/>
      <c r="K212" s="353"/>
    </row>
    <row r="213" s="1" customFormat="1" ht="15" customHeight="1">
      <c r="B213" s="352"/>
      <c r="C213" s="286"/>
      <c r="D213" s="286"/>
      <c r="E213" s="286"/>
      <c r="F213" s="309"/>
      <c r="G213" s="347"/>
      <c r="H213" s="338"/>
      <c r="I213" s="338"/>
      <c r="J213" s="338"/>
      <c r="K213" s="353"/>
    </row>
    <row r="214" s="1" customFormat="1" ht="15" customHeight="1">
      <c r="B214" s="352"/>
      <c r="C214" s="286" t="s">
        <v>518</v>
      </c>
      <c r="D214" s="286"/>
      <c r="E214" s="286"/>
      <c r="F214" s="309">
        <v>1</v>
      </c>
      <c r="G214" s="347"/>
      <c r="H214" s="338" t="s">
        <v>557</v>
      </c>
      <c r="I214" s="338"/>
      <c r="J214" s="338"/>
      <c r="K214" s="353"/>
    </row>
    <row r="215" s="1" customFormat="1" ht="15" customHeight="1">
      <c r="B215" s="352"/>
      <c r="C215" s="286"/>
      <c r="D215" s="286"/>
      <c r="E215" s="286"/>
      <c r="F215" s="309">
        <v>2</v>
      </c>
      <c r="G215" s="347"/>
      <c r="H215" s="338" t="s">
        <v>558</v>
      </c>
      <c r="I215" s="338"/>
      <c r="J215" s="338"/>
      <c r="K215" s="353"/>
    </row>
    <row r="216" s="1" customFormat="1" ht="15" customHeight="1">
      <c r="B216" s="352"/>
      <c r="C216" s="286"/>
      <c r="D216" s="286"/>
      <c r="E216" s="286"/>
      <c r="F216" s="309">
        <v>3</v>
      </c>
      <c r="G216" s="347"/>
      <c r="H216" s="338" t="s">
        <v>559</v>
      </c>
      <c r="I216" s="338"/>
      <c r="J216" s="338"/>
      <c r="K216" s="353"/>
    </row>
    <row r="217" s="1" customFormat="1" ht="15" customHeight="1">
      <c r="B217" s="352"/>
      <c r="C217" s="286"/>
      <c r="D217" s="286"/>
      <c r="E217" s="286"/>
      <c r="F217" s="309">
        <v>4</v>
      </c>
      <c r="G217" s="347"/>
      <c r="H217" s="338" t="s">
        <v>560</v>
      </c>
      <c r="I217" s="338"/>
      <c r="J217" s="338"/>
      <c r="K217" s="353"/>
    </row>
    <row r="218" s="1" customFormat="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DESKTOP-HPQ6973\Owner</dc:creator>
  <cp:lastModifiedBy>DESKTOP-HPQ6973\Owner</cp:lastModifiedBy>
  <dcterms:created xsi:type="dcterms:W3CDTF">2021-04-12T16:40:22Z</dcterms:created>
  <dcterms:modified xsi:type="dcterms:W3CDTF">2021-04-12T16:40:27Z</dcterms:modified>
</cp:coreProperties>
</file>